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drawings/drawing9.xml" ContentType="application/vnd.openxmlformats-officedocument.drawing+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omments5.xml" ContentType="application/vnd.openxmlformats-officedocument.spreadsheetml.comments+xml"/>
  <Override PartName="/xl/drawings/drawing10.xml" ContentType="application/vnd.openxmlformats-officedocument.drawing+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8.xml" ContentType="application/vnd.openxmlformats-officedocument.spreadsheetml.comments+xml"/>
  <Override PartName="/xl/drawings/drawing22.xml" ContentType="application/vnd.openxmlformats-officedocument.drawing+xml"/>
  <Override PartName="/xl/comments9.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comments10.xml" ContentType="application/vnd.openxmlformats-officedocument.spreadsheetml.comments+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howInkAnnotation="0" codeName="DieseArbeitsmappe"/>
  <mc:AlternateContent xmlns:mc="http://schemas.openxmlformats.org/markup-compatibility/2006">
    <mc:Choice Requires="x15">
      <x15ac:absPath xmlns:x15ac="http://schemas.microsoft.com/office/spreadsheetml/2010/11/ac" url="https://d.docs.live.net/66a82880b1539116/Documents/AWORK/35_Carto_IT/5_DCC/Portal/"/>
    </mc:Choice>
  </mc:AlternateContent>
  <xr:revisionPtr revIDLastSave="5" documentId="8_{C12BD529-0699-48D1-B751-D6AD10416617}" xr6:coauthVersionLast="47" xr6:coauthVersionMax="47" xr10:uidLastSave="{A8ABDA85-C0C2-49E3-8561-1B7B69146B11}"/>
  <workbookProtection workbookAlgorithmName="SHA-512" workbookHashValue="6M+PqRik70h2l31qqEy01eQSuuUYCgX6vdjPx4n7EUE9pVyAdoqu0HGwnT95Gc4uAANaIt9iS61Yhz3FTCfeeQ==" workbookSaltValue="ihchFnBWgIvqFlEmeJS9ew==" workbookSpinCount="100000" lockStructure="1"/>
  <bookViews>
    <workbookView xWindow="-110" yWindow="-110" windowWidth="19420" windowHeight="11020" tabRatio="984" activeTab="4" xr2:uid="{00000000-000D-0000-FFFF-FFFF00000000}"/>
  </bookViews>
  <sheets>
    <sheet name="Legal notice" sheetId="58" r:id="rId1"/>
    <sheet name="Interface" sheetId="1" r:id="rId2"/>
    <sheet name="0 General data" sheetId="56" r:id="rId3"/>
    <sheet name="1 Eco-tourism" sheetId="2" r:id="rId4"/>
    <sheet name="2 Cycling Infrastructure" sheetId="3" r:id="rId5"/>
    <sheet name="3 Public transport" sheetId="4" r:id="rId6"/>
    <sheet name="4 Bike rental schemes" sheetId="5" r:id="rId7"/>
    <sheet name="5 Accommodation and gastronomy" sheetId="6" r:id="rId8"/>
    <sheet name="6 Touristic products" sheetId="7" r:id="rId9"/>
    <sheet name="7 Monitoring" sheetId="8" r:id="rId10"/>
    <sheet name="Summary" sheetId="9" r:id="rId11"/>
    <sheet name="Weights 1 Eco-tourism" sheetId="13" r:id="rId12"/>
    <sheet name="Weights 2 Cycling infrastructur" sheetId="14" r:id="rId13"/>
    <sheet name="Weights 3 Public transport" sheetId="15" r:id="rId14"/>
    <sheet name="Weights 4 Bike rental schemes" sheetId="16" r:id="rId15"/>
    <sheet name="Weights 5 Accomodation and gast" sheetId="17" r:id="rId16"/>
    <sheet name="Weights 6 Touristic products" sheetId="18" r:id="rId17"/>
    <sheet name="Weights 7 Monitoring" sheetId="19" r:id="rId18"/>
    <sheet name="Help 0 Example" sheetId="57" r:id="rId19"/>
    <sheet name="Help 1 Level of knowledge" sheetId="55" r:id="rId20"/>
    <sheet name="Help 1 Eco-tourism" sheetId="10" r:id="rId21"/>
    <sheet name="Help 1 Contrib. to Eco-tourism" sheetId="23" r:id="rId22"/>
    <sheet name="Help 1 Sustainability concept" sheetId="24" r:id="rId23"/>
    <sheet name="Help 1 Condition national parks" sheetId="25" r:id="rId24"/>
    <sheet name="Help 1 Cycling tourism" sheetId="26" r:id="rId25"/>
    <sheet name="Help 2 Route conditions" sheetId="27" r:id="rId26"/>
    <sheet name="Help 2 Signposting_1" sheetId="21" r:id="rId27"/>
    <sheet name="Help 2 Signposting_2" sheetId="20" r:id="rId28"/>
    <sheet name="Help 2 Bicycle parking" sheetId="28" r:id="rId29"/>
    <sheet name="Help 2 Maintenance" sheetId="29" r:id="rId30"/>
    <sheet name="Help 2 Resting places" sheetId="30" r:id="rId31"/>
    <sheet name="Help 2 Information material" sheetId="31" r:id="rId32"/>
    <sheet name="Help 3 Eco-friendly transport" sheetId="12" r:id="rId33"/>
    <sheet name="Help 3 Access public transp." sheetId="36" r:id="rId34"/>
    <sheet name="Help 3 Freq. public transport" sheetId="32" r:id="rId35"/>
    <sheet name="Help 3 Bicycle transport" sheetId="33" r:id="rId36"/>
    <sheet name="Help 3 Bicycle parking" sheetId="34" r:id="rId37"/>
    <sheet name="Help 3 Support and information" sheetId="35" r:id="rId38"/>
    <sheet name="Help 4 Type of rental scheme" sheetId="37" r:id="rId39"/>
    <sheet name="Help 4 Quality rental scheme" sheetId="51" r:id="rId40"/>
    <sheet name="Help 4 Quality of information" sheetId="38" r:id="rId41"/>
    <sheet name="Help 4 Poss. of E-bikes" sheetId="52" r:id="rId42"/>
    <sheet name="Help 5 Cycle friendly of. accom" sheetId="39" r:id="rId43"/>
    <sheet name="Help 5 Cycle friendly of. gastr" sheetId="53" r:id="rId44"/>
    <sheet name="Help 5 Information" sheetId="40" r:id="rId45"/>
    <sheet name="Help 5 Luggage transfer" sheetId="41" r:id="rId46"/>
    <sheet name="Help 6 Tourism packages" sheetId="42" r:id="rId47"/>
    <sheet name="Help 6 Eco-tourism products" sheetId="43" r:id="rId48"/>
    <sheet name="Help 6 Individual shuttles" sheetId="44" r:id="rId49"/>
    <sheet name="Help 6 Communication channels" sheetId="45" r:id="rId50"/>
    <sheet name="Help 6 Online booking accommo" sheetId="46" r:id="rId51"/>
    <sheet name="Help 6 Online booking leisure" sheetId="54" r:id="rId52"/>
    <sheet name="Help 6 International tours" sheetId="47" r:id="rId53"/>
    <sheet name="Help 7 Monitoring" sheetId="48" r:id="rId54"/>
    <sheet name="Help 7 Bicycle counters" sheetId="49" r:id="rId55"/>
    <sheet name="Help 7 Survey behaviour" sheetId="50" r:id="rId5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6" i="9" l="1"/>
  <c r="L15" i="9"/>
  <c r="L14" i="9"/>
  <c r="L13" i="9"/>
  <c r="L12" i="9"/>
  <c r="L11" i="9"/>
  <c r="L10" i="9"/>
  <c r="D10" i="9"/>
  <c r="D11" i="9"/>
  <c r="D12" i="9"/>
  <c r="D16" i="9"/>
  <c r="D13" i="9"/>
  <c r="D15" i="9"/>
  <c r="D14" i="9"/>
  <c r="B17" i="9" l="1"/>
  <c r="W9" i="8"/>
  <c r="W11" i="7"/>
  <c r="W13" i="7"/>
  <c r="W15" i="7"/>
  <c r="W17" i="7"/>
  <c r="W19" i="7"/>
  <c r="W21" i="7"/>
  <c r="W24" i="7"/>
  <c r="W9" i="7"/>
  <c r="W11" i="6"/>
  <c r="W13" i="6"/>
  <c r="W15" i="6"/>
  <c r="W18" i="6"/>
  <c r="W9" i="6"/>
  <c r="W11" i="5"/>
  <c r="W13" i="5"/>
  <c r="W15" i="5"/>
  <c r="W18" i="5"/>
  <c r="W9" i="5"/>
  <c r="W11" i="4"/>
  <c r="W13" i="4"/>
  <c r="W15" i="4"/>
  <c r="W17" i="4"/>
  <c r="W19" i="4"/>
  <c r="W22" i="4"/>
  <c r="W9" i="4"/>
  <c r="W11" i="3"/>
  <c r="W13" i="3"/>
  <c r="W15" i="3"/>
  <c r="W17" i="3"/>
  <c r="W19" i="3"/>
  <c r="W21" i="3"/>
  <c r="W25" i="3"/>
  <c r="W9" i="3"/>
  <c r="C10" i="9"/>
  <c r="B9" i="16" l="1"/>
  <c r="A9" i="16"/>
  <c r="S11" i="5"/>
  <c r="B17" i="18" l="1"/>
  <c r="A17" i="18"/>
  <c r="S19" i="7"/>
  <c r="B9" i="17" l="1"/>
  <c r="A9" i="17"/>
  <c r="S11" i="6"/>
  <c r="B11" i="16" l="1"/>
  <c r="A11" i="16"/>
  <c r="S13" i="5"/>
  <c r="B15" i="13" l="1"/>
  <c r="A15" i="13"/>
  <c r="S17" i="2"/>
  <c r="B9" i="15" l="1"/>
  <c r="A9" i="15"/>
  <c r="S11" i="4"/>
  <c r="W19" i="2" l="1"/>
  <c r="W15" i="2"/>
  <c r="W13" i="2"/>
  <c r="W11" i="2"/>
  <c r="W9" i="2"/>
  <c r="B11" i="19" l="1"/>
  <c r="A11" i="19"/>
  <c r="B9" i="19"/>
  <c r="A9" i="19"/>
  <c r="B7" i="19"/>
  <c r="A7" i="19"/>
  <c r="B19" i="18"/>
  <c r="A19" i="18"/>
  <c r="B15" i="18"/>
  <c r="A15" i="18"/>
  <c r="B13" i="18"/>
  <c r="A13" i="18"/>
  <c r="B11" i="18"/>
  <c r="A11" i="18"/>
  <c r="B9" i="18"/>
  <c r="A9" i="18"/>
  <c r="B7" i="18"/>
  <c r="A7" i="18"/>
  <c r="B11" i="17"/>
  <c r="B7" i="17"/>
  <c r="B13" i="17"/>
  <c r="A13" i="17"/>
  <c r="A11" i="17"/>
  <c r="A7" i="17"/>
  <c r="A17" i="13"/>
  <c r="A13" i="13"/>
  <c r="A11" i="13"/>
  <c r="A9" i="13"/>
  <c r="A7" i="13"/>
  <c r="B13" i="16"/>
  <c r="A13" i="16"/>
  <c r="B7" i="16"/>
  <c r="A7" i="16"/>
  <c r="B17" i="15"/>
  <c r="A17" i="15"/>
  <c r="A15" i="15"/>
  <c r="A13" i="15"/>
  <c r="A11" i="15"/>
  <c r="A7" i="15"/>
  <c r="B15" i="15"/>
  <c r="B13" i="15"/>
  <c r="B11" i="15"/>
  <c r="B7" i="15"/>
  <c r="B19" i="14"/>
  <c r="B17" i="14"/>
  <c r="B15" i="14"/>
  <c r="B13" i="14"/>
  <c r="B11" i="14"/>
  <c r="B9" i="14"/>
  <c r="B7" i="14"/>
  <c r="A19" i="14"/>
  <c r="A17" i="14"/>
  <c r="A15" i="14"/>
  <c r="A13" i="14"/>
  <c r="A11" i="14"/>
  <c r="A9" i="14"/>
  <c r="A7" i="14"/>
  <c r="B17" i="13"/>
  <c r="B13" i="13"/>
  <c r="B11" i="13"/>
  <c r="B9" i="13"/>
  <c r="B7" i="13"/>
  <c r="H7" i="18" l="1"/>
  <c r="H9" i="19"/>
  <c r="P11" i="8" s="1"/>
  <c r="H17" i="18"/>
  <c r="H9" i="17"/>
  <c r="H9" i="16"/>
  <c r="H9" i="15"/>
  <c r="P11" i="4" s="1"/>
  <c r="H9" i="14"/>
  <c r="P11" i="3" s="1"/>
  <c r="H17" i="14"/>
  <c r="P19" i="3" s="1"/>
  <c r="H15" i="13"/>
  <c r="H11" i="16"/>
  <c r="H11" i="17"/>
  <c r="H9" i="13"/>
  <c r="P11" i="2" s="1"/>
  <c r="H13" i="13"/>
  <c r="H15" i="15"/>
  <c r="H11" i="15"/>
  <c r="H11" i="14"/>
  <c r="P13" i="3" s="1"/>
  <c r="H7" i="14"/>
  <c r="H13" i="14"/>
  <c r="P15" i="3" s="1"/>
  <c r="H7" i="17"/>
  <c r="H7" i="15"/>
  <c r="H13" i="15"/>
  <c r="P15" i="4" s="1"/>
  <c r="H13" i="18"/>
  <c r="P15" i="7" s="1"/>
  <c r="H15" i="14"/>
  <c r="P17" i="3" s="1"/>
  <c r="H7" i="13"/>
  <c r="H11" i="13"/>
  <c r="P13" i="2" s="1"/>
  <c r="H7" i="16"/>
  <c r="H15" i="18"/>
  <c r="P17" i="7" s="1"/>
  <c r="H7" i="19"/>
  <c r="P9" i="8" s="1"/>
  <c r="H11" i="18"/>
  <c r="P13" i="7" s="1"/>
  <c r="H9" i="18"/>
  <c r="P11" i="7" s="1"/>
  <c r="H17" i="13" l="1"/>
  <c r="P17" i="2"/>
  <c r="H11" i="19"/>
  <c r="J11" i="19" s="1"/>
  <c r="P9" i="7"/>
  <c r="H19" i="18"/>
  <c r="H21" i="18" s="1"/>
  <c r="H13" i="17"/>
  <c r="H15" i="17" s="1"/>
  <c r="P11" i="5"/>
  <c r="R11" i="5" s="1"/>
  <c r="H13" i="16"/>
  <c r="H16" i="16" s="1"/>
  <c r="P17" i="4"/>
  <c r="H17" i="15"/>
  <c r="H19" i="15" s="1"/>
  <c r="P9" i="4"/>
  <c r="H19" i="14"/>
  <c r="P9" i="5"/>
  <c r="P13" i="6"/>
  <c r="P11" i="6"/>
  <c r="R11" i="6" s="1"/>
  <c r="P15" i="2"/>
  <c r="R17" i="2"/>
  <c r="P9" i="2"/>
  <c r="P13" i="4"/>
  <c r="R11" i="4"/>
  <c r="P9" i="6"/>
  <c r="P9" i="3"/>
  <c r="R9" i="3" s="1"/>
  <c r="J17" i="14"/>
  <c r="H13" i="19" l="1"/>
  <c r="P15" i="6"/>
  <c r="P16" i="6" s="1"/>
  <c r="P19" i="4"/>
  <c r="P20" i="4" s="1"/>
  <c r="P21" i="3"/>
  <c r="H19" i="13"/>
  <c r="P19" i="2"/>
  <c r="P20" i="2" s="1"/>
  <c r="J19" i="18"/>
  <c r="P19" i="7"/>
  <c r="P21" i="7" s="1"/>
  <c r="J13" i="16"/>
  <c r="P13" i="5"/>
  <c r="P15" i="5" s="1"/>
  <c r="P16" i="5" s="1"/>
  <c r="J17" i="13"/>
  <c r="J17" i="15"/>
  <c r="J13" i="17"/>
  <c r="S15" i="5"/>
  <c r="S9" i="5"/>
  <c r="R11" i="8"/>
  <c r="S14" i="8"/>
  <c r="S13" i="8"/>
  <c r="S11" i="8"/>
  <c r="S9" i="8"/>
  <c r="S16" i="6"/>
  <c r="S15" i="6"/>
  <c r="S13" i="6"/>
  <c r="R13" i="6"/>
  <c r="S9" i="6"/>
  <c r="S21" i="7"/>
  <c r="S17" i="7"/>
  <c r="R17" i="7"/>
  <c r="S15" i="7"/>
  <c r="S13" i="7"/>
  <c r="R13" i="7"/>
  <c r="S11" i="7"/>
  <c r="S9" i="7"/>
  <c r="R9" i="7"/>
  <c r="R17" i="4"/>
  <c r="S20" i="4"/>
  <c r="S19" i="4"/>
  <c r="S17" i="4"/>
  <c r="S15" i="4"/>
  <c r="R15" i="4"/>
  <c r="S13" i="4"/>
  <c r="R13" i="4"/>
  <c r="S9" i="4"/>
  <c r="R19" i="3"/>
  <c r="S21" i="3"/>
  <c r="S9" i="3"/>
  <c r="S19" i="3"/>
  <c r="S17" i="3"/>
  <c r="S15" i="3"/>
  <c r="S13" i="3"/>
  <c r="S11" i="3"/>
  <c r="S19" i="2"/>
  <c r="S15" i="2"/>
  <c r="S13" i="2"/>
  <c r="S11" i="2"/>
  <c r="S9" i="2"/>
  <c r="R9" i="2"/>
  <c r="G14" i="9"/>
  <c r="H12" i="9"/>
  <c r="I16" i="9"/>
  <c r="G15" i="9"/>
  <c r="I13" i="9"/>
  <c r="G11" i="9"/>
  <c r="H13" i="9"/>
  <c r="G13" i="9"/>
  <c r="H14" i="9"/>
  <c r="I14" i="9"/>
  <c r="H15" i="9"/>
  <c r="G16" i="9"/>
  <c r="I12" i="9"/>
  <c r="I10" i="9"/>
  <c r="I15" i="9"/>
  <c r="H11" i="9"/>
  <c r="H10" i="9"/>
  <c r="G10" i="9"/>
  <c r="H16" i="9"/>
  <c r="I11" i="9"/>
  <c r="G12" i="9"/>
  <c r="R19" i="7" l="1"/>
  <c r="P22" i="7"/>
  <c r="R13" i="5"/>
  <c r="R19" i="2"/>
  <c r="R21" i="7"/>
  <c r="R9" i="5"/>
  <c r="R9" i="8"/>
  <c r="P13" i="8"/>
  <c r="R15" i="6"/>
  <c r="R9" i="6"/>
  <c r="R11" i="7"/>
  <c r="R15" i="7"/>
  <c r="R9" i="4"/>
  <c r="E10" i="9"/>
  <c r="R17" i="3"/>
  <c r="R15" i="3"/>
  <c r="R13" i="3"/>
  <c r="R11" i="3"/>
  <c r="C15" i="9"/>
  <c r="C16" i="9"/>
  <c r="C12" i="9"/>
  <c r="C14" i="9"/>
  <c r="C11" i="9"/>
  <c r="C13" i="9"/>
  <c r="E11" i="9" l="1"/>
  <c r="R16" i="6"/>
  <c r="Q13" i="6" s="1"/>
  <c r="R22" i="7"/>
  <c r="Q9" i="7" s="1"/>
  <c r="R15" i="5"/>
  <c r="P14" i="8"/>
  <c r="R19" i="4"/>
  <c r="R13" i="8"/>
  <c r="E12" i="9"/>
  <c r="Q15" i="6" l="1"/>
  <c r="Q9" i="6"/>
  <c r="Q11" i="6"/>
  <c r="Q11" i="7"/>
  <c r="Q13" i="7"/>
  <c r="Q15" i="7"/>
  <c r="Q17" i="7"/>
  <c r="Q19" i="7"/>
  <c r="Q21" i="7"/>
  <c r="R20" i="4"/>
  <c r="Q17" i="4" s="1"/>
  <c r="R16" i="5"/>
  <c r="Q13" i="5" s="1"/>
  <c r="R21" i="3"/>
  <c r="E13" i="9"/>
  <c r="R14" i="8"/>
  <c r="Q11" i="8" s="1"/>
  <c r="E14" i="9"/>
  <c r="E15" i="9"/>
  <c r="P23" i="3"/>
  <c r="H22" i="3" s="1"/>
  <c r="Q15" i="5" l="1"/>
  <c r="Q13" i="8"/>
  <c r="Q9" i="8"/>
  <c r="Q9" i="5"/>
  <c r="Q11" i="5"/>
  <c r="Q19" i="4"/>
  <c r="Q13" i="4"/>
  <c r="Q15" i="4"/>
  <c r="Q9" i="4"/>
  <c r="Q11" i="4"/>
  <c r="Q16" i="6"/>
  <c r="Q22" i="7"/>
  <c r="R23" i="3"/>
  <c r="Q21" i="3" s="1"/>
  <c r="E16" i="9"/>
  <c r="R15" i="2"/>
  <c r="R13" i="2"/>
  <c r="F15" i="9"/>
  <c r="F14" i="9"/>
  <c r="Q20" i="4" l="1"/>
  <c r="Q17" i="3"/>
  <c r="Q19" i="3"/>
  <c r="Q13" i="3"/>
  <c r="Q15" i="3"/>
  <c r="Q9" i="3"/>
  <c r="Q11" i="3"/>
  <c r="Q16" i="5"/>
  <c r="Q14" i="8"/>
  <c r="R11" i="2"/>
  <c r="H31" i="9"/>
  <c r="D31" i="9"/>
  <c r="E31" i="9"/>
  <c r="F27" i="9"/>
  <c r="G27" i="9"/>
  <c r="E32" i="9"/>
  <c r="D32" i="9"/>
  <c r="H32" i="9"/>
  <c r="F12" i="9"/>
  <c r="F16" i="9"/>
  <c r="F13" i="9"/>
  <c r="E29" i="9" l="1"/>
  <c r="H29" i="9"/>
  <c r="D29" i="9"/>
  <c r="R20" i="2"/>
  <c r="Q9" i="2" s="1"/>
  <c r="Q11" i="2"/>
  <c r="H30" i="9"/>
  <c r="E30" i="9"/>
  <c r="D30" i="9"/>
  <c r="Q23" i="3"/>
  <c r="D33" i="9"/>
  <c r="H33" i="9"/>
  <c r="E33" i="9"/>
  <c r="G28" i="9"/>
  <c r="G29" i="9"/>
  <c r="F11" i="9"/>
  <c r="Q17" i="2" l="1"/>
  <c r="Q19" i="2"/>
  <c r="Q13" i="2"/>
  <c r="Q15" i="2"/>
  <c r="H28" i="9"/>
  <c r="E28" i="9"/>
  <c r="D28" i="9"/>
  <c r="G30" i="9"/>
  <c r="Q20" i="2" l="1"/>
  <c r="F28" i="9"/>
  <c r="G31" i="9"/>
  <c r="F10" i="9"/>
  <c r="E27" i="9" l="1"/>
  <c r="D27" i="9"/>
  <c r="H27" i="9"/>
  <c r="G33" i="9"/>
  <c r="G32" i="9"/>
  <c r="F29" i="9"/>
  <c r="F30" i="9" l="1"/>
  <c r="F31" i="9" l="1"/>
  <c r="F33" i="9" l="1"/>
  <c r="F32" i="9"/>
  <c r="H21"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joachimgauster</author>
  </authors>
  <commentList>
    <comment ref="F2" authorId="0" shapeId="0" xr:uid="{00000000-0006-0000-0300-000001000000}">
      <text>
        <r>
          <rPr>
            <sz val="10"/>
            <color indexed="81"/>
            <rFont val="Segoe UI"/>
            <family val="2"/>
          </rPr>
          <t xml:space="preserve">"All nature-based forms of tourism in which the main motivation of the tourists is the observation and appreciation of nature as well as the traditional cultures prevailing in natural areas.” (UNWTO, 2002, p.1.)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ppfaffenbichler</author>
  </authors>
  <commentList>
    <comment ref="C18" authorId="0" shapeId="0" xr:uid="{00000000-0006-0000-2F00-000001000000}">
      <text>
        <r>
          <rPr>
            <sz val="10"/>
            <color indexed="81"/>
            <rFont val="Segoe UI"/>
            <family val="2"/>
          </rPr>
          <t>ESS …. Ecosystem Services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joachimgauster</author>
  </authors>
  <commentList>
    <comment ref="F2" authorId="0" shapeId="0" xr:uid="{00000000-0006-0000-0400-000001000000}">
      <text>
        <r>
          <rPr>
            <sz val="10"/>
            <color indexed="81"/>
            <rFont val="Segoe UI"/>
            <family val="2"/>
          </rPr>
          <t>Infrastructure, that is manly or only used by cyclists. 
This includes: 
   - the network of streets and roads, 
   - the separated infrastructure such as bike paths or cycle tracks,
   - parking facilities for bicycles,
   - specialized traffic signs and signals.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joachimgauster</author>
  </authors>
  <commentList>
    <comment ref="F2" authorId="0" shapeId="0" xr:uid="{00000000-0006-0000-0500-000001000000}">
      <text>
        <r>
          <rPr>
            <sz val="10"/>
            <color indexed="81"/>
            <rFont val="Segoe UI"/>
            <family val="2"/>
          </rPr>
          <t>Buses, trains, and other forms of transport that are available to the public, charge set fares, and run on fixed routes.</t>
        </r>
        <r>
          <rPr>
            <sz val="9"/>
            <color indexed="81"/>
            <rFont val="Segoe UI"/>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joachimgauster</author>
  </authors>
  <commentList>
    <comment ref="F2" authorId="0" shapeId="0" xr:uid="{00000000-0006-0000-0600-000001000000}">
      <text>
        <r>
          <rPr>
            <sz val="10"/>
            <color indexed="81"/>
            <rFont val="Segoe UI"/>
            <family val="2"/>
          </rPr>
          <t>includes conventional store based rental services and station based or free floating sharing schemes made available to locals and tourists.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joachimgauster</author>
  </authors>
  <commentList>
    <comment ref="F2" authorId="0" shapeId="0" xr:uid="{00000000-0006-0000-0800-000001000000}">
      <text>
        <r>
          <rPr>
            <sz val="10"/>
            <color indexed="81"/>
            <rFont val="Segoe UI"/>
            <family val="2"/>
          </rPr>
          <t>A touristic product is organized respectively packaged by incoming operators, hotels, guesthouses, or tour operators. The essential difference to offers is the contracted agreement among the stakeholders for providing a clearly defined package of services (number of overnight stays, guidance services, transport services etc.) at a defined price.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joachimgauster</author>
  </authors>
  <commentList>
    <comment ref="F2" authorId="0" shapeId="0" xr:uid="{00000000-0006-0000-0900-000001000000}">
      <text>
        <r>
          <rPr>
            <sz val="10"/>
            <color indexed="81"/>
            <rFont val="Segoe UI"/>
            <family val="2"/>
          </rPr>
          <t>The collection and processing of data relating to cyclists using cycling routes.
Mainly bases on two monitoring tools: 
- (permanent) counts of cyclists
- survey on the mobility and spending behaviour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Paul</author>
  </authors>
  <commentList>
    <comment ref="F9" authorId="0" shapeId="0" xr:uid="{00000000-0006-0000-0A00-000001000000}">
      <text>
        <r>
          <rPr>
            <b/>
            <sz val="9"/>
            <color indexed="81"/>
            <rFont val="Segoe UI"/>
            <family val="2"/>
          </rPr>
          <t>EVT:</t>
        </r>
        <r>
          <rPr>
            <sz val="9"/>
            <color indexed="81"/>
            <rFont val="Segoe UI"/>
            <family val="2"/>
          </rPr>
          <t xml:space="preserve">
1 = very well
5 = very bad, not at all</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ppfaffenbichler</author>
  </authors>
  <commentList>
    <comment ref="C24" authorId="0" shapeId="0" xr:uid="{00000000-0006-0000-1400-000001000000}">
      <text>
        <r>
          <rPr>
            <b/>
            <sz val="9"/>
            <color indexed="81"/>
            <rFont val="Segoe UI"/>
            <family val="2"/>
          </rPr>
          <t>ppfaffenbichler:</t>
        </r>
        <r>
          <rPr>
            <sz val="9"/>
            <color indexed="81"/>
            <rFont val="Segoe UI"/>
            <family val="2"/>
          </rPr>
          <t xml:space="preserve">
ESS …. Ecosystem Services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ppfaffenbichler</author>
  </authors>
  <commentList>
    <comment ref="C15" authorId="0" shapeId="0" xr:uid="{00000000-0006-0000-1500-000001000000}">
      <text>
        <r>
          <rPr>
            <b/>
            <sz val="9"/>
            <color indexed="81"/>
            <rFont val="Segoe UI"/>
            <family val="2"/>
          </rPr>
          <t>ppfaffenbichler:</t>
        </r>
        <r>
          <rPr>
            <sz val="9"/>
            <color indexed="81"/>
            <rFont val="Segoe UI"/>
            <family val="2"/>
          </rPr>
          <t xml:space="preserve">
ESS …. Ecosystem Services</t>
        </r>
      </text>
    </comment>
  </commentList>
</comments>
</file>

<file path=xl/sharedStrings.xml><?xml version="1.0" encoding="utf-8"?>
<sst xmlns="http://schemas.openxmlformats.org/spreadsheetml/2006/main" count="1150" uniqueCount="386">
  <si>
    <t>1 Eco-tourism</t>
  </si>
  <si>
    <t>3 Public transport</t>
  </si>
  <si>
    <t>4 Bike rental schemes</t>
  </si>
  <si>
    <t>7 Monitoring</t>
  </si>
  <si>
    <t>J</t>
  </si>
  <si>
    <t>L</t>
  </si>
  <si>
    <t>K</t>
  </si>
  <si>
    <t>Weight</t>
  </si>
  <si>
    <t>Weighted average</t>
  </si>
  <si>
    <t>Topic</t>
  </si>
  <si>
    <t>Min</t>
  </si>
  <si>
    <t>Minimum</t>
  </si>
  <si>
    <t>Maximum</t>
  </si>
  <si>
    <t>Standard deviation</t>
  </si>
  <si>
    <t>-Stdev/2</t>
  </si>
  <si>
    <t>Max</t>
  </si>
  <si>
    <t>+Stdev/2</t>
  </si>
  <si>
    <t>Summary</t>
  </si>
  <si>
    <r>
      <t>Is the sign-posting of touristic bicycle routes in your region uniform and consistent?</t>
    </r>
    <r>
      <rPr>
        <sz val="10"/>
        <color theme="1"/>
        <rFont val="Calibri"/>
        <family val="2"/>
        <scheme val="minor"/>
      </rPr>
      <t xml:space="preserve"> (1 = completely, 5 = not at all)</t>
    </r>
  </si>
  <si>
    <r>
      <t xml:space="preserve">How would you assess the quantity and quality of bicycle parking facilities at public transport stations? </t>
    </r>
    <r>
      <rPr>
        <sz val="10"/>
        <color theme="1"/>
        <rFont val="Calibri"/>
        <family val="2"/>
        <scheme val="minor"/>
      </rPr>
      <t>(1 = very good, 5 = very bad)</t>
    </r>
  </si>
  <si>
    <r>
      <t xml:space="preserve">How important is it for your region to monitor bicycle tourism? 
</t>
    </r>
    <r>
      <rPr>
        <sz val="10"/>
        <color theme="1"/>
        <rFont val="Calibri"/>
        <family val="2"/>
        <scheme val="minor"/>
      </rPr>
      <t>(1 = very important, 5 = not important)</t>
    </r>
  </si>
  <si>
    <t>Overview assessment by topic</t>
  </si>
  <si>
    <t>Don't know</t>
  </si>
  <si>
    <t>Elements</t>
  </si>
  <si>
    <t>N</t>
  </si>
  <si>
    <t>Diagram</t>
  </si>
  <si>
    <r>
      <t xml:space="preserve">How high is the contribution of eco-tourism to the touristic income of your region? </t>
    </r>
    <r>
      <rPr>
        <sz val="10"/>
        <color theme="1"/>
        <rFont val="Calibri"/>
        <family val="2"/>
        <scheme val="minor"/>
      </rPr>
      <t>(1 = very high; 5 = none at all)</t>
    </r>
  </si>
  <si>
    <t>Adjusted Weight</t>
  </si>
  <si>
    <t>1.1</t>
  </si>
  <si>
    <t>1.2</t>
  </si>
  <si>
    <t>1.3</t>
  </si>
  <si>
    <t>1.4</t>
  </si>
  <si>
    <t>1.5</t>
  </si>
  <si>
    <t>1.6</t>
  </si>
  <si>
    <t>2.1</t>
  </si>
  <si>
    <t>2.2</t>
  </si>
  <si>
    <t>2.3</t>
  </si>
  <si>
    <t>2.4</t>
  </si>
  <si>
    <t>2.5</t>
  </si>
  <si>
    <t>2.6</t>
  </si>
  <si>
    <t>2.7</t>
  </si>
  <si>
    <t>3.1</t>
  </si>
  <si>
    <t>3.2</t>
  </si>
  <si>
    <t>3.3</t>
  </si>
  <si>
    <t>3.4</t>
  </si>
  <si>
    <t>3.5</t>
  </si>
  <si>
    <t>4.1</t>
  </si>
  <si>
    <t>4.2</t>
  </si>
  <si>
    <t>5.1</t>
  </si>
  <si>
    <t>5.2</t>
  </si>
  <si>
    <t>5.3</t>
  </si>
  <si>
    <t>6.1</t>
  </si>
  <si>
    <t>6.2</t>
  </si>
  <si>
    <t>6.3</t>
  </si>
  <si>
    <t>6.4</t>
  </si>
  <si>
    <t>6.5</t>
  </si>
  <si>
    <t>6.6</t>
  </si>
  <si>
    <t>7.1</t>
  </si>
  <si>
    <t>7.2</t>
  </si>
  <si>
    <t>7.3</t>
  </si>
  <si>
    <t>← Back to interface</t>
  </si>
  <si>
    <t>→ Summary results</t>
  </si>
  <si>
    <r>
      <t xml:space="preserve">How would you assess the quantity and quality of bicycle parking facilities in the vicinity of your touristic bicycle routes? </t>
    </r>
    <r>
      <rPr>
        <sz val="10"/>
        <color theme="1"/>
        <rFont val="Calibri"/>
        <family val="2"/>
        <scheme val="minor"/>
      </rPr>
      <t>(1 = very good, 5 = very bad)</t>
    </r>
  </si>
  <si>
    <r>
      <t xml:space="preserve">How easy is it to transport a bicycle by public transport? 
</t>
    </r>
    <r>
      <rPr>
        <sz val="10"/>
        <color theme="1"/>
        <rFont val="Calibri"/>
        <family val="2"/>
        <scheme val="minor"/>
      </rPr>
      <t>(1 = very easy, 5 = very difficult)</t>
    </r>
  </si>
  <si>
    <t>2 Cycling Infrastructure</t>
  </si>
  <si>
    <t>START!</t>
  </si>
  <si>
    <t>Eco-tourism</t>
  </si>
  <si>
    <r>
      <t>"</t>
    </r>
    <r>
      <rPr>
        <i/>
        <sz val="11"/>
        <color theme="1"/>
        <rFont val="Calibri"/>
        <family val="2"/>
        <scheme val="minor"/>
      </rPr>
      <t>All nature-based forms of tourism in which the main motivation of the tourists is the observation and appreciation of nature as well as the traditional cultures prevailing in natural areas.</t>
    </r>
    <r>
      <rPr>
        <sz val="11"/>
        <color theme="1"/>
        <rFont val="Calibri"/>
        <family val="2"/>
        <scheme val="minor"/>
      </rPr>
      <t xml:space="preserve">” (UNWTO, 2002, p.1.) </t>
    </r>
  </si>
  <si>
    <t>The main dimensions highlighted there are:</t>
  </si>
  <si>
    <t>Source:</t>
  </si>
  <si>
    <t>Link</t>
  </si>
  <si>
    <r>
      <rPr>
        <sz val="11"/>
        <color theme="1"/>
        <rFont val="Calibri"/>
        <family val="2"/>
      </rPr>
      <t xml:space="preserve">• </t>
    </r>
    <r>
      <rPr>
        <i/>
        <sz val="11"/>
        <color theme="1"/>
        <rFont val="Calibri"/>
        <family val="2"/>
        <scheme val="minor"/>
      </rPr>
      <t>Nature but also culture</t>
    </r>
    <r>
      <rPr>
        <sz val="11"/>
        <color theme="1"/>
        <rFont val="Calibri"/>
        <family val="2"/>
        <scheme val="minor"/>
      </rPr>
      <t xml:space="preserve"> (if connected): The focus is mainly on intact or rare values to be conserved.</t>
    </r>
  </si>
  <si>
    <r>
      <t xml:space="preserve">• </t>
    </r>
    <r>
      <rPr>
        <i/>
        <sz val="11"/>
        <color theme="1"/>
        <rFont val="Calibri"/>
        <family val="2"/>
        <scheme val="minor"/>
      </rPr>
      <t>Low impact</t>
    </r>
    <r>
      <rPr>
        <sz val="11"/>
        <color theme="1"/>
        <rFont val="Calibri"/>
        <family val="2"/>
        <scheme val="minor"/>
      </rPr>
      <t>: Small-scale tourism with local control, and the usage of green technologies</t>
    </r>
  </si>
  <si>
    <r>
      <t xml:space="preserve">• </t>
    </r>
    <r>
      <rPr>
        <i/>
        <sz val="11"/>
        <color theme="1"/>
        <rFont val="Calibri"/>
        <family val="2"/>
        <scheme val="minor"/>
      </rPr>
      <t>Education and interpretation is a key issue</t>
    </r>
    <r>
      <rPr>
        <sz val="11"/>
        <color theme="1"/>
        <rFont val="Calibri"/>
        <family val="2"/>
        <scheme val="minor"/>
      </rPr>
      <t>: environmental education of locals and tourists are among the key success factors.</t>
    </r>
  </si>
  <si>
    <r>
      <t xml:space="preserve">• </t>
    </r>
    <r>
      <rPr>
        <i/>
        <sz val="11"/>
        <color theme="1"/>
        <rFont val="Calibri"/>
        <family val="2"/>
        <scheme val="minor"/>
      </rPr>
      <t>Supporting local community &amp; conservation</t>
    </r>
    <r>
      <rPr>
        <sz val="11"/>
        <color theme="1"/>
        <rFont val="Calibri"/>
        <family val="2"/>
        <scheme val="minor"/>
      </rPr>
      <t>: direct or &amp; indirect support of the locals (income, funding, volunteering).</t>
    </r>
  </si>
  <si>
    <t>Reference EcoVeloTour Guidelines:</t>
  </si>
  <si>
    <t>Title:</t>
  </si>
  <si>
    <t>Version:</t>
  </si>
  <si>
    <t>Chapter:</t>
  </si>
  <si>
    <t>Page:</t>
  </si>
  <si>
    <t>WP3 Ecotourism planning  - Guidelines for ESS-based ecotourism strategy</t>
  </si>
  <si>
    <t>Link:</t>
  </si>
  <si>
    <t>v2</t>
  </si>
  <si>
    <t>5. Glossary</t>
  </si>
  <si>
    <t>← Back to 1 Eco-tourism</t>
  </si>
  <si>
    <t xml:space="preserve">   ?   </t>
  </si>
  <si>
    <t>Eco-friendly transport for arrivals and departures</t>
  </si>
  <si>
    <t>WP3 Ecotourism planning  - Guidelines for sustainable bicycle tourism</t>
  </si>
  <si>
    <t>6. Transport services and intermodality</t>
  </si>
  <si>
    <t>Help</t>
  </si>
  <si>
    <t>← Start assessment</t>
  </si>
  <si>
    <t>No.</t>
  </si>
  <si>
    <t>Element</t>
  </si>
  <si>
    <r>
      <t xml:space="preserve">Please, define how important the different elements concerning </t>
    </r>
    <r>
      <rPr>
        <b/>
        <sz val="11"/>
        <color rgb="FFFFCC00"/>
        <rFont val="Calibri"/>
        <family val="2"/>
        <scheme val="minor"/>
      </rPr>
      <t>public transport</t>
    </r>
    <r>
      <rPr>
        <sz val="11"/>
        <color theme="1"/>
        <rFont val="Calibri"/>
        <family val="2"/>
        <scheme val="minor"/>
      </rPr>
      <t xml:space="preserve"> are for you in your region. Attention: The weights of the single elements should add up to 100%.</t>
    </r>
  </si>
  <si>
    <r>
      <t xml:space="preserve">Please, define how important the different elements concerning </t>
    </r>
    <r>
      <rPr>
        <b/>
        <sz val="11"/>
        <color rgb="FF9FAEE5"/>
        <rFont val="Calibri"/>
        <family val="2"/>
        <scheme val="minor"/>
      </rPr>
      <t xml:space="preserve">cycling infrastructure </t>
    </r>
    <r>
      <rPr>
        <sz val="11"/>
        <color theme="1"/>
        <rFont val="Calibri"/>
        <family val="2"/>
        <scheme val="minor"/>
      </rPr>
      <t>are for you in your region. Attention: The weights of the single elements should add up to 100%.</t>
    </r>
  </si>
  <si>
    <r>
      <t xml:space="preserve">Please, define how important the different elements concerning </t>
    </r>
    <r>
      <rPr>
        <b/>
        <sz val="11"/>
        <color rgb="FF003399"/>
        <rFont val="Calibri"/>
        <family val="2"/>
        <scheme val="minor"/>
      </rPr>
      <t>eco-tourism</t>
    </r>
    <r>
      <rPr>
        <sz val="11"/>
        <color theme="1"/>
        <rFont val="Calibri"/>
        <family val="2"/>
        <scheme val="minor"/>
      </rPr>
      <t xml:space="preserve"> are for you in your region. Attention: The weights of the single elements should add up to 100%.</t>
    </r>
  </si>
  <si>
    <r>
      <t xml:space="preserve">Please, define how important the different elements concerning </t>
    </r>
    <r>
      <rPr>
        <b/>
        <sz val="11"/>
        <color rgb="FFABD91A"/>
        <rFont val="Calibri"/>
        <family val="2"/>
        <scheme val="minor"/>
      </rPr>
      <t xml:space="preserve">bike rental schemes </t>
    </r>
    <r>
      <rPr>
        <sz val="11"/>
        <color theme="1"/>
        <rFont val="Calibri"/>
        <family val="2"/>
        <scheme val="minor"/>
      </rPr>
      <t>are for you in your region. Attention: The weights of the single elements should add up to 100%.</t>
    </r>
  </si>
  <si>
    <r>
      <t xml:space="preserve">Please, define how important the different elements concerning </t>
    </r>
    <r>
      <rPr>
        <b/>
        <sz val="11"/>
        <color rgb="FFB3B3B2"/>
        <rFont val="Calibri"/>
        <family val="2"/>
        <scheme val="minor"/>
      </rPr>
      <t>touristic offers</t>
    </r>
    <r>
      <rPr>
        <sz val="11"/>
        <color theme="1"/>
        <rFont val="Calibri"/>
        <family val="2"/>
        <scheme val="minor"/>
      </rPr>
      <t xml:space="preserve"> are for you in your region. Attention: The weights of the single elements should add up to 100%.</t>
    </r>
  </si>
  <si>
    <r>
      <t xml:space="preserve">Please, define how important the different elements concerning </t>
    </r>
    <r>
      <rPr>
        <b/>
        <sz val="11"/>
        <color rgb="FF277588"/>
        <rFont val="Calibri"/>
        <family val="2"/>
        <scheme val="minor"/>
      </rPr>
      <t>monitoring</t>
    </r>
    <r>
      <rPr>
        <b/>
        <sz val="11"/>
        <color rgb="FFFBBF18"/>
        <rFont val="Calibri"/>
        <family val="2"/>
        <scheme val="minor"/>
      </rPr>
      <t xml:space="preserve"> </t>
    </r>
    <r>
      <rPr>
        <sz val="11"/>
        <color theme="1"/>
        <rFont val="Calibri"/>
        <family val="2"/>
        <scheme val="minor"/>
      </rPr>
      <t>are for you in your region. Attention: The weights of the single elements should add up to 100%.</t>
    </r>
  </si>
  <si>
    <t>Assess</t>
  </si>
  <si>
    <t>← Back to 2 Cycling infrastructure</t>
  </si>
  <si>
    <t>Background:</t>
  </si>
  <si>
    <t>Guidance for the assessment:</t>
  </si>
  <si>
    <t>Additional reading:</t>
  </si>
  <si>
    <t>Bodor, A., E. Lancaster, B. McEldowney &amp; J. Freire. 2016. EuroVelo - the European cycle route network - Press Pack. ed. E. C. Federation. Brussels: European Cyclists’ Federation.</t>
  </si>
  <si>
    <t>Capirone, M. &amp; L. Stadtherr. 2016. EuroVelo - Signing of EuroVelo cycle routes. 12. ECF</t>
  </si>
  <si>
    <t>Uniformity and consistency of sign-posting of touristic bicycle routes</t>
  </si>
  <si>
    <t>Condition of  national parks/reserves or landscape</t>
  </si>
  <si>
    <t>General route conditions</t>
  </si>
  <si>
    <t>Quality and frequency of maintenance</t>
  </si>
  <si>
    <t>Quality and quantity of bicycle parking</t>
  </si>
  <si>
    <t>Quality and quantity of resting places/shelters/service points</t>
  </si>
  <si>
    <t>Quality of information material provided</t>
  </si>
  <si>
    <t>Frequency of public transport</t>
  </si>
  <si>
    <t>Bicycle transport on public transport</t>
  </si>
  <si>
    <t>Bicycle parking at stations of public transport</t>
  </si>
  <si>
    <t>Quality of support and information for tourists at stations of public transport</t>
  </si>
  <si>
    <t>Access to public transport in your region</t>
  </si>
  <si>
    <t>Quality of information about bicycle rental schemes/stores</t>
  </si>
  <si>
    <t>Information about tours, points of interest, etc. at accommodations</t>
  </si>
  <si>
    <t>Organized luggage transfer between accommodations</t>
  </si>
  <si>
    <t>Quantity and Quality of eco-tourism products</t>
  </si>
  <si>
    <t xml:space="preserve">Individual shuttle services </t>
  </si>
  <si>
    <t>Marketing and communication channels</t>
  </si>
  <si>
    <t>Monitoring bicycle tourism</t>
  </si>
  <si>
    <t>Automated bicycle counters</t>
  </si>
  <si>
    <t xml:space="preserve">Source: </t>
  </si>
  <si>
    <t>Unesco Biosphere reserves: http://www.unesco.org/new/en/natural-sciences/environment/ecological-sciences/biosphere-reserves/main-characteristics/</t>
  </si>
  <si>
    <t>2. Bicycle based eco-tourism</t>
  </si>
  <si>
    <t>5. Infrastructure for high-level bicycle tourism</t>
  </si>
  <si>
    <t>Sigrist, D., T. Zahnd, M. Rothenbühler &amp; D. Iris. 2008. Veloparkierung - Empfehlungen zu Planung, Realisierung und Betrieb. Bern: Bundesamt für Strassen.</t>
  </si>
  <si>
    <t xml:space="preserve">Inštitút priestorového plánovania, 2017. Guideline for bike parking systems Transdanube.Pearls
 </t>
  </si>
  <si>
    <t>Contribution of eco-tourism to touristic income</t>
  </si>
  <si>
    <t>UNWTO Glossary of tourism terms http://statistics.unwto.org/sites/all/files/docpdf/glossary.pdf</t>
  </si>
  <si>
    <r>
      <t xml:space="preserve">How familiar is your region with the principles of eco-tourism?
</t>
    </r>
    <r>
      <rPr>
        <sz val="10"/>
        <color theme="1"/>
        <rFont val="Calibri"/>
        <family val="2"/>
        <scheme val="minor"/>
      </rPr>
      <t>(1 = very familiar; 5 = not at all)</t>
    </r>
  </si>
  <si>
    <t xml:space="preserve"> </t>
  </si>
  <si>
    <t>→</t>
  </si>
  <si>
    <t>v3.1</t>
  </si>
  <si>
    <t>32-60</t>
  </si>
  <si>
    <t>50-52</t>
  </si>
  <si>
    <t>← Back to 7 Monitoring</t>
  </si>
  <si>
    <t>← Back to 6 Touristic offers</t>
  </si>
  <si>
    <t>← Back to 5 Accommodation and Gastronomy</t>
  </si>
  <si>
    <t>← Back to 4 Bike rental schemes</t>
  </si>
  <si>
    <t>← Back to 3 Public transport</t>
  </si>
  <si>
    <t>6 Transport services and intermodality</t>
  </si>
  <si>
    <t>1 = at least once per hour, 
2 = once every 2-4 hours, 
3 = twice a day, 
4 = once a day, 
5 = no public transport</t>
  </si>
  <si>
    <t>1 = permanently, 
2 = more than once a year, 
3 = once a year, 
4 = less than once a year, 
5 = never</t>
  </si>
  <si>
    <t>1 = annually, 
2 = bi-annually, 
3 = every 3-5 years, 
4 = every 6-15 years, 
5 = less often/never</t>
  </si>
  <si>
    <t>3.6</t>
  </si>
  <si>
    <r>
      <t xml:space="preserve">How important is sustainability in the tourism branch for your region?
</t>
    </r>
    <r>
      <rPr>
        <sz val="10"/>
        <color theme="1"/>
        <rFont val="Calibri"/>
        <family val="2"/>
        <scheme val="minor"/>
      </rPr>
      <t>(1 = very important; 5 = not important at all)</t>
    </r>
  </si>
  <si>
    <r>
      <t xml:space="preserve">How important is cycling tourism for tourism strategies in your region?
</t>
    </r>
    <r>
      <rPr>
        <sz val="10"/>
        <color theme="1"/>
        <rFont val="Calibri"/>
        <family val="2"/>
        <scheme val="minor"/>
      </rPr>
      <t>(1 = very important; 5 = not important at all)</t>
    </r>
  </si>
  <si>
    <t>4.3</t>
  </si>
  <si>
    <t>5.4</t>
  </si>
  <si>
    <t>6.7</t>
  </si>
  <si>
    <r>
      <t xml:space="preserve">In which environmental state are your national parks, nature reserves, water bodies and landscapes? </t>
    </r>
    <r>
      <rPr>
        <sz val="10"/>
        <color theme="1"/>
        <rFont val="Calibri"/>
        <family val="2"/>
        <scheme val="minor"/>
      </rPr>
      <t>(1 = very good; 5 = very poor)</t>
    </r>
  </si>
  <si>
    <t>The concept of sustainability in tourism</t>
  </si>
  <si>
    <t>Cycling tourism and tourism strategies</t>
  </si>
  <si>
    <r>
      <t xml:space="preserve">Please, define how important the different elements concerning </t>
    </r>
    <r>
      <rPr>
        <b/>
        <sz val="11"/>
        <color rgb="FFFBBF18"/>
        <rFont val="Calibri"/>
        <family val="2"/>
        <scheme val="minor"/>
      </rPr>
      <t>accommodation and gastronomy</t>
    </r>
    <r>
      <rPr>
        <b/>
        <sz val="11"/>
        <color rgb="FF003399"/>
        <rFont val="Calibri"/>
        <family val="2"/>
        <scheme val="minor"/>
      </rPr>
      <t xml:space="preserve"> </t>
    </r>
    <r>
      <rPr>
        <sz val="11"/>
        <color theme="1"/>
        <rFont val="Calibri"/>
        <family val="2"/>
        <scheme val="minor"/>
      </rPr>
      <t>are for you in your region. Attention: The weights of the single elements should add up to 100%.</t>
    </r>
  </si>
  <si>
    <r>
      <t xml:space="preserve">Tourism is divided in various segments, each segment generates income through expenditures by tourists. The combined income of all segments generates the overall tourism income. 
</t>
    </r>
    <r>
      <rPr>
        <i/>
        <sz val="11"/>
        <color theme="1"/>
        <rFont val="Calibri"/>
        <family val="2"/>
        <scheme val="minor"/>
      </rPr>
      <t>"Tourism expenditure: Tourism expenditure refers to the amount paid for the acquisition of consumption goods and services, as well as valuables, for own use or to give away, for and during tourism trips. It includes expenditures by visitors themselves, as well as expenses that are paid for or reimbursed by others.</t>
    </r>
    <r>
      <rPr>
        <sz val="11"/>
        <color theme="1"/>
        <rFont val="Calibri"/>
        <family val="2"/>
        <scheme val="minor"/>
      </rPr>
      <t>" (IRTS 2008, 4.2)</t>
    </r>
  </si>
  <si>
    <t>4.4</t>
  </si>
  <si>
    <t>Type of bicycle rental schemes</t>
  </si>
  <si>
    <t>Cycling infrastructure</t>
  </si>
  <si>
    <t>Public transport</t>
  </si>
  <si>
    <t>Bike rental schemes</t>
  </si>
  <si>
    <t>Chapters:</t>
  </si>
  <si>
    <t>8. Accommodation and gastronomy
9. Information, communication and marketing</t>
  </si>
  <si>
    <t>Accommodation and gastrononmy</t>
  </si>
  <si>
    <t>5 Accommodation and gastronomy</t>
  </si>
  <si>
    <t xml:space="preserve">5 Accommodation and gastronomy </t>
  </si>
  <si>
    <r>
      <t xml:space="preserve">How easy is it to get information about rental services, touristic tours , points of interest, etc. at accommodations? </t>
    </r>
    <r>
      <rPr>
        <sz val="10"/>
        <color theme="1"/>
        <rFont val="Calibri"/>
        <family val="2"/>
        <scheme val="minor"/>
      </rPr>
      <t>(1 = very easy, 5 = not available)</t>
    </r>
  </si>
  <si>
    <t>1 = very familiar;
…
5 = not at all;</t>
  </si>
  <si>
    <t>1 = very important;
…
5 = not important at all;</t>
  </si>
  <si>
    <t>1 = very good;
…
5 = very poor;</t>
  </si>
  <si>
    <t>1 = very important;
…
5 = not important at all</t>
  </si>
  <si>
    <t>1 = very good;
…
5 = very bad;</t>
  </si>
  <si>
    <t>1 = very good: an abundant amount of sheltered bicycle parking spaces is available for free;
….
5 = very bad: there are no dedicated parking spaces for bicycles;</t>
  </si>
  <si>
    <t>9. Information, communication and marketing</t>
  </si>
  <si>
    <t>Quantity and Quality of bicycle tourism products</t>
  </si>
  <si>
    <t>2. Baseline: defining ESS based ecotourism</t>
  </si>
  <si>
    <t>8. Accommodation and Gastronomy</t>
  </si>
  <si>
    <t>10. Measuring bicycle based eco-tourism</t>
  </si>
  <si>
    <t>10.1. Counting bicycle traffic</t>
  </si>
  <si>
    <t>10.2. Surveying behaviour of bicycle-based tourism</t>
  </si>
  <si>
    <t>5.5. Route signposting and information</t>
  </si>
  <si>
    <t>5.6. Bicycle Parking</t>
  </si>
  <si>
    <t>5.9. Maintenance</t>
  </si>
  <si>
    <t>5.7. Shelters, resting places, service points</t>
  </si>
  <si>
    <t>6.1. Modes of public transport</t>
  </si>
  <si>
    <t>5.6. Bicycle parking</t>
  </si>
  <si>
    <t>6.3. Information and promotion</t>
  </si>
  <si>
    <t>7. Bicycle rental schemes</t>
  </si>
  <si>
    <t>Quality of online sales or booking schemes for leisure activities</t>
  </si>
  <si>
    <t>Quality of online sales or booking schemes for accommodations</t>
  </si>
  <si>
    <t>Local and international tour operators</t>
  </si>
  <si>
    <t>Would you grade yourself as an expert on this topic, or are you new to it?</t>
  </si>
  <si>
    <t>Your position:</t>
  </si>
  <si>
    <t>Your institution:</t>
  </si>
  <si>
    <t>Municipality</t>
  </si>
  <si>
    <t>District</t>
  </si>
  <si>
    <t>City/Village</t>
  </si>
  <si>
    <t xml:space="preserve">Natural reserve </t>
  </si>
  <si>
    <t>Thematic region</t>
  </si>
  <si>
    <t>General data</t>
  </si>
  <si>
    <t>Example question</t>
  </si>
  <si>
    <t>0.1</t>
  </si>
  <si>
    <t>← Back to Example question</t>
  </si>
  <si>
    <t>Weather conditions</t>
  </si>
  <si>
    <t>1 = very good: sunny, temperatures above 20°C, wind speeds below 15km/h, no clouds;
2 = good: sunny, scattered clouds, temperatures above 20°C, wind speeds below 20km/h;
3 = neutral: cloudy, isolated sunshine, temperatures above 20°C, no showers, wind speeds up to 30km/h;
4 = bad: rarely sunshine, mostly clouded, isolated showers, temperatures below 20°C, wind speeds between 20-30km/h;
5 = terrible: heavy clouds, constant rain, foggy, temperatures below 15°C, wind speeds above 30km/h;</t>
  </si>
  <si>
    <t>What is the name of the region, you are applying the EcoVeloTour Guidelines:</t>
  </si>
  <si>
    <t>How is the self assessment structured?</t>
  </si>
  <si>
    <t>The diagram shows the weighted average of the self assessment by topic (point), the range of the maximum and minimum values for the sub-questions (black line) and the range of +/- the half the standard deviation (box).</t>
  </si>
  <si>
    <t>← General data</t>
  </si>
  <si>
    <t>Cycling Infrastructure →</t>
  </si>
  <si>
    <t>← Eco-tourism</t>
  </si>
  <si>
    <t>Public transport →</t>
  </si>
  <si>
    <t>← Cycling Infrastructure</t>
  </si>
  <si>
    <t>Bike rental schemes →</t>
  </si>
  <si>
    <t>← Public transport</t>
  </si>
  <si>
    <t>Accommodation and Gastronomy →</t>
  </si>
  <si>
    <t>← Bike rental schemes</t>
  </si>
  <si>
    <t>← Accommodations and gastronomy</t>
  </si>
  <si>
    <t>Monitoring →</t>
  </si>
  <si>
    <t>Summary →</t>
  </si>
  <si>
    <t>Monitoring</t>
  </si>
  <si>
    <t>1. Eco-tourism</t>
  </si>
  <si>
    <t>2. Cycling Infrastructure</t>
  </si>
  <si>
    <t>3. Public transport</t>
  </si>
  <si>
    <t>4. Bike rental schemes</t>
  </si>
  <si>
    <t xml:space="preserve">5. Accommodation and Gastronomy </t>
  </si>
  <si>
    <t>6. Touristic offers</t>
  </si>
  <si>
    <t>7. Monitoring</t>
  </si>
  <si>
    <t>Touristic products</t>
  </si>
  <si>
    <t>6 Touristic products</t>
  </si>
  <si>
    <t>Touristic products →</t>
  </si>
  <si>
    <t>← Touristic products</t>
  </si>
  <si>
    <t xml:space="preserve">Click on start to beginn the self assessment : </t>
  </si>
  <si>
    <t>Beginn with the self assessment</t>
  </si>
  <si>
    <t>How would you categorize the type of the region?</t>
  </si>
  <si>
    <t>Eco-tourism →</t>
  </si>
  <si>
    <t>Opening questions</t>
  </si>
  <si>
    <t>← Back to 3. Public transport</t>
  </si>
  <si>
    <t>← Back to 2. Cycling infrastructure</t>
  </si>
  <si>
    <t>← Back to 1. Eco-tourism</t>
  </si>
  <si>
    <t>← Back to 4. Bike rental schemes</t>
  </si>
  <si>
    <t>← Back to 5. Accommodation and gastronomy</t>
  </si>
  <si>
    <t>← Back to 6. Touristic products</t>
  </si>
  <si>
    <t>← Back to 7. Monitoring</t>
  </si>
  <si>
    <t>UNWTO (2002) The British Ecotourism Market, cited from: https://www.unwto.org/sustainable-development/ecotourism-and-protected-areas</t>
  </si>
  <si>
    <r>
      <t xml:space="preserve">How is the weather today?
</t>
    </r>
    <r>
      <rPr>
        <sz val="10"/>
        <color theme="1"/>
        <rFont val="Calibri"/>
        <family val="2"/>
        <scheme val="minor"/>
      </rPr>
      <t>(1 = very good; 5 = terrible)</t>
    </r>
  </si>
  <si>
    <t xml:space="preserve">How does this self-assessment work? </t>
  </si>
  <si>
    <t>The weather condition is a critical factor for bicycle tours. Tourists prefer sunny and warm conditions to harsh and uncomfortable weather, like rain, cold temperatures und high wind speeds.</t>
  </si>
  <si>
    <t>If you are using this tool for the first time, we recommend using the preselected weights!</t>
  </si>
  <si>
    <r>
      <t xml:space="preserve">• </t>
    </r>
    <r>
      <rPr>
        <i/>
        <sz val="11"/>
        <color theme="1"/>
        <rFont val="Calibri"/>
        <family val="2"/>
        <scheme val="minor"/>
      </rPr>
      <t>Community-based development</t>
    </r>
    <r>
      <rPr>
        <sz val="11"/>
        <color theme="1"/>
        <rFont val="Calibri"/>
        <family val="2"/>
        <scheme val="minor"/>
      </rPr>
      <t>: involving local stakeholders in decision-making</t>
    </r>
  </si>
  <si>
    <r>
      <t xml:space="preserve">• </t>
    </r>
    <r>
      <rPr>
        <i/>
        <sz val="11"/>
        <color theme="1"/>
        <rFont val="Calibri"/>
        <family val="2"/>
        <scheme val="minor"/>
      </rPr>
      <t>Visitor satisfaction</t>
    </r>
    <r>
      <rPr>
        <sz val="11"/>
        <color theme="1"/>
        <rFont val="Calibri"/>
        <family val="2"/>
        <scheme val="minor"/>
      </rPr>
      <t>: Ecotourism should be a memorable experience with the sense of place holding values for each niche-segment.</t>
    </r>
  </si>
  <si>
    <r>
      <t xml:space="preserve">The International Ecotourism Society (2004) has described sustainability with regards to tourism as meaning:
</t>
    </r>
    <r>
      <rPr>
        <b/>
        <sz val="11"/>
        <color theme="1"/>
        <rFont val="Calibri"/>
        <family val="2"/>
        <scheme val="minor"/>
      </rPr>
      <t>Environmentally:</t>
    </r>
    <r>
      <rPr>
        <sz val="11"/>
        <color theme="1"/>
        <rFont val="Calibri"/>
        <family val="2"/>
        <scheme val="minor"/>
      </rPr>
      <t xml:space="preserve"> the activity minimizes any damage to the environment (flora, fauna, water, soils, energy use, contamination, etc.) and ideally tries to create a benefit for the environment.
</t>
    </r>
    <r>
      <rPr>
        <b/>
        <sz val="11"/>
        <color theme="1"/>
        <rFont val="Calibri"/>
        <family val="2"/>
        <scheme val="minor"/>
      </rPr>
      <t>Socially and culturally:</t>
    </r>
    <r>
      <rPr>
        <sz val="11"/>
        <color theme="1"/>
        <rFont val="Calibri"/>
        <family val="2"/>
        <scheme val="minor"/>
      </rPr>
      <t xml:space="preserve"> the activity does not harm the social structure or culture of the community where it is located.
</t>
    </r>
    <r>
      <rPr>
        <b/>
        <sz val="11"/>
        <color theme="1"/>
        <rFont val="Calibri"/>
        <family val="2"/>
        <scheme val="minor"/>
      </rPr>
      <t>Economically:</t>
    </r>
    <r>
      <rPr>
        <sz val="11"/>
        <color theme="1"/>
        <rFont val="Calibri"/>
        <family val="2"/>
        <scheme val="minor"/>
      </rPr>
      <t xml:space="preserve"> the activity does not simply begin and then rapidly die because of bad business practices; it continues to contribute to the economic wellbeing of the local community. A sustainable business should benefit its owners, its employees, and its neighbours.
</t>
    </r>
  </si>
  <si>
    <t>The main characteristics of biosphere reserves are:
• Achieving the three interconnected functions: conservation, development and logistic support;
• Outpacing traditional confined conservation zones, through appropriate zoning schemes combining core protected areas with zones where sustainable development is fostered by local dwellers and enterprises with often highly innovative and participative governance systems;
• Focusing on a multi-stakeholder approach with particular emphasis on the involvement of local communities in management;
• Fostering dialogue for conflict resolution of natural resource use;
• Integrating cultural and biological diversity, especially the role of traditional knowledge in ecosystem management;
• Demonstrating sound sustainable development practices and policies based on research and monitoring;
• Acting as sites of excellence for education and training;</t>
  </si>
  <si>
    <r>
      <t xml:space="preserve">In general </t>
    </r>
    <r>
      <rPr>
        <b/>
        <sz val="11"/>
        <color theme="1"/>
        <rFont val="Calibri"/>
        <family val="2"/>
        <scheme val="minor"/>
      </rPr>
      <t>cycle tourism</t>
    </r>
    <r>
      <rPr>
        <sz val="11"/>
        <color theme="1"/>
        <rFont val="Calibri"/>
        <family val="2"/>
        <scheme val="minor"/>
      </rPr>
      <t xml:space="preserve"> is a form of tourism, with focus on exploring a region by bicycle. Cycling is the ideal mode of transportation to experience nature and preserve it at the same time. You can cover daily distances of 40-90 km, which is a lot more than on foot, and still have time to enjoy points of interest (e.g. historical or cultural attractions).
There are three major categories of cycle tourism:  Daytrippers, cyclists with fixed accommodation and cyclists with changing accommodation. 
A </t>
    </r>
    <r>
      <rPr>
        <b/>
        <sz val="11"/>
        <color theme="1"/>
        <rFont val="Calibri"/>
        <family val="2"/>
        <scheme val="minor"/>
      </rPr>
      <t>tourism strategy</t>
    </r>
    <r>
      <rPr>
        <sz val="11"/>
        <color theme="1"/>
        <rFont val="Calibri"/>
        <family val="2"/>
        <scheme val="minor"/>
      </rPr>
      <t xml:space="preserve"> aims to develop tourism for a certain region/municipality or country. Thereby setting the basis for policies and actions in the tourism industry. Tourism strategies include an analysis of the current state, formulate a vision for a given time frame, define goals and include an action plan as well as indicators for monitoring and evaluation.
</t>
    </r>
  </si>
  <si>
    <r>
      <t xml:space="preserve">How sustainably are these natural areas used for eco-tourism?
</t>
    </r>
    <r>
      <rPr>
        <sz val="10"/>
        <color theme="1"/>
        <rFont val="Calibri"/>
        <family val="2"/>
        <scheme val="minor"/>
      </rPr>
      <t>(1 = very sustainably; 5 = not sustainably at all)</t>
    </r>
  </si>
  <si>
    <r>
      <t xml:space="preserve">How would you assess the density and quality of sign-posting on touristic bicycle routes in your region? </t>
    </r>
    <r>
      <rPr>
        <sz val="10"/>
        <color theme="1"/>
        <rFont val="Calibri"/>
        <family val="2"/>
        <scheme val="minor"/>
      </rPr>
      <t>(1 = very good, 5 = very bad)</t>
    </r>
  </si>
  <si>
    <r>
      <t xml:space="preserve">How would you assess the quality and frequency of maintenance of your touristic bicycle routes? </t>
    </r>
    <r>
      <rPr>
        <sz val="10"/>
        <color theme="1"/>
        <rFont val="Calibri"/>
        <family val="2"/>
        <scheme val="minor"/>
      </rPr>
      <t>(1 = very good, 5 = very bad/nonexistent)</t>
    </r>
  </si>
  <si>
    <r>
      <t xml:space="preserve">How would you assess the quantity and quality of resting places/shelters along your touristic bicycle routes? </t>
    </r>
    <r>
      <rPr>
        <sz val="10"/>
        <color theme="1"/>
        <rFont val="Calibri"/>
        <family val="2"/>
        <scheme val="minor"/>
      </rPr>
      <t>(1 = very good, 5 = very bad/nonexistent)</t>
    </r>
  </si>
  <si>
    <t xml:space="preserve">A cycling network should offer an attractive and safe environment, which allows cyclists to ride comfortably from their point of origin to their desired destination. This includes a well maintained surface and proper signage or guidance system. Most cyclists find segregated cycle tracks as the most comfortable and safe element to travel on. </t>
  </si>
  <si>
    <t>Density and quality of sign-posting on touristic bicycle routes</t>
  </si>
  <si>
    <t>High-level bicycle routes are equipped with a dense network of signposting. Placing signs at junctions helps directing cyclists to their destination. A route logo combined with an arrow often is enough to clarify in which direction the route continues.</t>
  </si>
  <si>
    <t>Consistent sign-posting is an essential feature of high-level bicycle routes. Signage must be easy to understand, with all the necessary information cycle tourists need to navigate to their points of interest. Signposting systems should ideally be standardized.</t>
  </si>
  <si>
    <t xml:space="preserve">The amount of parking to be provided depends on the size or importance of the site, the current supply of bicycle parking and local characteristics. The parking facilities should be built in accordance with local authorities.
Parking areas should meet at least the following requirements:
• Offer sufficient parking lots
• Personal security (e.g. lighting, good visibility, at highly frequented places)
• Close to the (entrance of the) destination or point of interest, easy to find (information boards)
• Suitable for all different types of bikes, also (three-wheeled) hand-bikes, bikes with trailers etc.
• Comfortable stands, which do not cause any personal injury or bike damage (e.g. bike lights, saddle, tires or rims)
• Easy handling / barrier-free, accessible by pushing (not lifting) the bike
• Avoid conflicts with motor vehicles at entrances and exits
</t>
  </si>
  <si>
    <t>1 = very good: sufficient secure parking spots, near the (entrance of the) destinations;
…
5:  very bad: no dedicated bicycle parking at all;</t>
  </si>
  <si>
    <t>52-54</t>
  </si>
  <si>
    <t xml:space="preserve">Inspect the cycle infrastructure twice a year during the touristic season or in the same intervals as the surrounding network of main roads. The monitoring should include smoothness, grip, potholes, cracks in the riding surfaces etc.  
Broken glass is the most common reason for a flat tire. Therefore, regular cleaning of cycle infrastructure, especially around shelters and resting places or urban areas with nightlife keeps the environment clean, and cycle tourists safe. 
During the summer months, an additional inspection with the focus on pruning vegetation could be required to keep all signs clear and eliminate sight obstructions. During fall, additional clearing of fallen leafs and branches should be considered. 
</t>
  </si>
  <si>
    <t>Shelters (basic features) and resting places (highest functionality) offer shelter against inclement weather, emergency aid, information and comfort. Resting places should offer all amenities of shelters and additional features, such as drinking water, more comfortable seating or charging stations. Service points that allow bicycle repairs can be included in those two, or can also stand on their own. Maintain waste bins and tools on a regular basis. The locations of resting places should be chosen 10 to 20 km apart from main settlements where a substantial number of beds are available.</t>
  </si>
  <si>
    <t>Information materials about destinations, sights or a region are the basis for every tourist to be inspired or create the desire to travel to said destination. Therefore providing good and well designed online and printed information materials will help attract potential customers. Maps and leaflets help tourists to find points of interest and ease navigational tasks.</t>
  </si>
  <si>
    <t>1 = very high: contribution of &gt;20% 
2 = high: contribution of 10-20%
3 = average: contribution of 5-10%
4 = low: contribution of &lt;5% 
5 = not at all: no contribution</t>
  </si>
  <si>
    <t>1 = very good: signs at every large and medium junctions with names and distances to the upcoming towns and villages, accompanied with confirmatory signs at smaller intersections;
...
3 = average: only large and medium junctions are covered and signs are too small to be easily read while riding by on a bicycle. 
...
5 = very bad: lots of signs are missing or unreadable or too small to read, signs without distances, etc.</t>
  </si>
  <si>
    <t>1 = completely: your region implemented a standardized sign-posting along all touristic cycle routes, which complies with the regulations for EuroVelo routes, communicates locations and distances, offers additional information about possible sights or points of interest and provides emergency numbers, is of a uniform appearance and consistency
...
3 = average: some of the aforementioned elements are missing, but some sign-posting of sights and points of interest is available
...
5 = none at all: worst case, there is no sign-posting of sights and points of interest at all</t>
  </si>
  <si>
    <t>1 = very good: more than two checks a year, complete maintenance of surfaces, signs, and lights, regular waste removal, vegetation pruning, checks for branches and fallen leafs in the fall;
2 = good: two checks per year, with surface repairs, vegetation pruning and regular waste removal;
3 = average: one maintenance check a year, with surface repairs and vegetation pruning;
4 = bad: maintenance after complaints are voiced, with minimal repairs;
5 = nonexistent: no maintenance checks are made, no repairs are done;</t>
  </si>
  <si>
    <t>1 = very good: shelters every 5 km, Resting place every 10 km with service points, drinking water and other nice-to-haves from the guideline
2 = good: shelters, resting places and service points with all the must-haves from the guideline;
3 = average: shelters and resting places with some the must-haves from the guideline;
4 = bad: shelters only with maps of the area;
5 = nonexistent: no shelters or resting places along the routes;</t>
  </si>
  <si>
    <t>1 = very good: easily accessible online information over multiple channels (social media, tourism websites, blogs, etc.), as well as printed materials available at tour operators (domestic and abroad), accommodations and sights in the region, information is provided in multiple languages;
2 = good: online information on websites and at tour operators, printed information in English and local language at tourism offices and accommodations; 
3 = average: online and printed information in English
4 = bad: no online information, only printed information available at the destination in English language;
5 = very bad: no online information, only printed material at the destination in local language</t>
  </si>
  <si>
    <r>
      <t xml:space="preserve">How would you assess the quality of support and information for tourists at public transport stations? </t>
    </r>
    <r>
      <rPr>
        <sz val="10"/>
        <color theme="1"/>
        <rFont val="Calibri"/>
        <family val="2"/>
        <scheme val="minor"/>
      </rPr>
      <t>(1 = very good, 5 = very bad/nonexistent)</t>
    </r>
  </si>
  <si>
    <r>
      <t xml:space="preserve">For </t>
    </r>
    <r>
      <rPr>
        <i/>
        <sz val="11"/>
        <color theme="1"/>
        <rFont val="Calibri"/>
        <family val="2"/>
        <scheme val="minor"/>
      </rPr>
      <t>Eco-tourism</t>
    </r>
    <r>
      <rPr>
        <sz val="11"/>
        <color theme="1"/>
        <rFont val="Calibri"/>
        <family val="2"/>
        <scheme val="minor"/>
      </rPr>
      <t xml:space="preserve"> it is essential to use eco-friendly modes of transport when travelling to and from the destination. This means access and egress by public transport (train or bus). Cyclists have special needs when using public transport, especially when it comes to transporting bicycles. For a more detailed description see the </t>
    </r>
    <r>
      <rPr>
        <i/>
        <sz val="11"/>
        <color theme="1"/>
        <rFont val="Calibri"/>
        <family val="2"/>
        <scheme val="minor"/>
      </rPr>
      <t>EcoVeloTour Guidelines</t>
    </r>
    <r>
      <rPr>
        <sz val="11"/>
        <color theme="1"/>
        <rFont val="Calibri"/>
        <family val="2"/>
        <scheme val="minor"/>
      </rPr>
      <t>.</t>
    </r>
  </si>
  <si>
    <t xml:space="preserve">Public transport is a key element to eco-friendly travel within a region. Transporting a bicycle on local or regional services is more common than on long distance journeys. Therefore, service providers should offer to transport bicycles eigher on a special rack or on a trailer or compartment in the train. Bus services during the bicycle season along popular routes can help to bypass difficult sections and expand access to your region.  </t>
  </si>
  <si>
    <t>1 = very easy: If tourists from your main markets need long distance rail to access your region, then a frequency of one or more connections per hour can be classified as very good. For regional trains, very good is two or more connections per hour
2 = easy: one or more connections per two hours for long distance trains, one connection per hour for regional trains
3 = average: up to three long distance or regional connections a day
4 = difficult: less than one connection per day
5 = there are no public transport connections</t>
  </si>
  <si>
    <t>1 =  very easy: the region is connected directly by high speed rail lines to its main touristic markets
2 = easy: the region is connected directly by regional rail or high quality bus lines to its main touristic markets
3 = average: the region is accessible by rail but with the necessity to change lines
4 = difficult: the region is accessible by bus only with the necessity to change lines
5 = very difficult/nonexistient: there is no connection at all</t>
  </si>
  <si>
    <t>Public transport is a key element to eco-friendly travel within a region.. The frequency/intervals in which trains or busses are arriving can be seen as an quality indicator. Shorter intervals give tourists more options to plan trips to areas, which they could not reach otherwise.</t>
  </si>
  <si>
    <t>Transporting bicycles on public transport opens up the possibility to visit regions within a short amount ot time, and therefore explore certain areas of the region in detail with your bicycle.</t>
  </si>
  <si>
    <t>1 = very easy: bicycle transport is free of charge and transport is possible on any public transport connection
….
5 = very difficult: there is no possibility to transport bicycles in public transport (except foldable or disassembled bicycles as luggage)</t>
  </si>
  <si>
    <t>Bicycle parking at stations of public transport is an important component to complete a multimodal network, as comuters and tourists need to park their bicycles while using other modes of transportation. Parking at stations of public transport is usually not longer than several hours.
The parking area should be secure, equipped with good lighting and suitable for different types of bicycles.</t>
  </si>
  <si>
    <t>Where do you buy tickets for different modes of transportation? Where can you find the time tables? How can you find the terms and conditions applying to transporting bicycles? Providing bicycle tourists and commuters with the information needed to quickly comprehend the situation and guiding them to their desired destination (platforms, exits, services, etc.) is very important. A good information and guidance system reduces the retention time and increases efficiency as well as it improves the flows of movement.</t>
  </si>
  <si>
    <t>1 = very good: there is a clear and consistent signage guiding cyclists from the station to cycle routes and comprehensive information concerning the transport of bicycles
….
5 = very bad/nonexistient: there is no cycling related information at the stations at all</t>
  </si>
  <si>
    <r>
      <t xml:space="preserve">Which rental schemes does your region offer? </t>
    </r>
    <r>
      <rPr>
        <sz val="10"/>
        <color theme="1"/>
        <rFont val="Calibri"/>
        <family val="2"/>
        <scheme val="minor"/>
      </rPr>
      <t>(1 = multiple schemes, 2 = store based, 3 = station based, 4 = free floating,  5 = none)</t>
    </r>
  </si>
  <si>
    <r>
      <t xml:space="preserve">How would you assess the quality of rental schemes/stores/offers in your region? </t>
    </r>
    <r>
      <rPr>
        <sz val="10"/>
        <color theme="1"/>
        <rFont val="Calibri"/>
        <family val="2"/>
        <scheme val="minor"/>
      </rPr>
      <t>(1 = very good, 5 = very bad/nonexistent)</t>
    </r>
  </si>
  <si>
    <r>
      <t xml:space="preserve">How would you assess the quality of information about rental schemes? 
</t>
    </r>
    <r>
      <rPr>
        <sz val="10"/>
        <color theme="1"/>
        <rFont val="Calibri"/>
        <family val="2"/>
        <scheme val="minor"/>
      </rPr>
      <t>(1 = very good, 5 = very bad/nonexistent)</t>
    </r>
  </si>
  <si>
    <r>
      <t xml:space="preserve">How widespread is the possibility of e-bike rentals in your region? 
</t>
    </r>
    <r>
      <rPr>
        <sz val="10"/>
        <color theme="1"/>
        <rFont val="Calibri"/>
        <family val="2"/>
        <scheme val="minor"/>
      </rPr>
      <t>(1 = common in the whole region, 3 = only at major hot spots, 5 = nonexistent)</t>
    </r>
  </si>
  <si>
    <t>Bicycle rental is an important option for tourists, who travel without their own bicycles. Rental schemes vary in their suitablility for tourists. Store-based rental schemes usually offer a wide range of bicycles for long term rental (several days). Station-based schemes are an option for short term rental (hours), mostly used by the local community in urban areas. Free floating schemes are least suitable for tourists, this scheme was not designed for touristic purposes and they are often vandalized.</t>
  </si>
  <si>
    <t>1 = there are several companies offering differnt schemes and types of bicycle for long and short term rental
2 = store-based rental schemes for long term rental
3 = station-based rental schemes for short term rental
4 = free floating rental schemes for short term rental only
5 = no bicycle rental schemes at all</t>
  </si>
  <si>
    <t>Quality of rental bicycles</t>
  </si>
  <si>
    <t xml:space="preserve">The quality of rental bikes and the accompanying service are an essential indicator for tourists. They choose stores/schemes that fit their needs best. Offering multiple types of bicycles (touring bikes, mountain bikes, road bikes, e-bikes), the corresponding accessories(helmets, lights, panniers, bicycle trailers, child seats, etc.) and services (custom fitting, insurance, repair services, delivery and pick-up, luggage transport/storage etc.) influence tourists in their decision to use a rental bike or rental company during their holiday in your region. </t>
  </si>
  <si>
    <t>1 = very good:  companies offering different types of bicycles and accessories, high level services like delivery and pick-up , luggage transport/storage etc
2 = good: multiple bicycle types and accessories, custom fitted, multiple points to return them
3 = average: different bicycle types, helmets and basic accessories for rent
4 = bad: only one category of rental bicycle, no services or accessories
5 = very bad/nonexistent: there are no bicycle rental schemes at all</t>
  </si>
  <si>
    <t xml:space="preserve">Rental services can only be used if tourists/potential customers are aware of their existence. Therefore, it is crucial for rental services to provide information about the products and services they offer, either online or at accommodations. </t>
  </si>
  <si>
    <t>1 = very good: information about bicycle rental schemes can be easily found online
….
5 = very bad/nonexistent: there is no information about bicycle rental schemes at all</t>
  </si>
  <si>
    <t>Possibility of renting e-bikes</t>
  </si>
  <si>
    <t>Pedal electric bicycles (pedelecs, also known as e-bikes) are bicycles where a motor amplifies one’s pedalling power. Pedelecs are established in everyday mobility at home or for commuting to the workplace. Meanwhile e-bikes are widely used in cycling tourism as well. They are a main driver in cycling tourism because of reducing uncertainty about one’s own physical capabilities. E-bikes contribute to the homogeneity of performance in groups of cyclists. Due to their higher price, many tourists prefer to try them out before purchasing or only rent them while on holiday. This is why companies renting out e-bike are important.</t>
  </si>
  <si>
    <t>1 = very good: e-bikes are common at rental stores
….
3 = average: some e-bikes are available at some rental stores
...
5 = very bad/nonexistent: there are no rental e-bikes available in the region</t>
  </si>
  <si>
    <r>
      <t xml:space="preserve">How easy is it to organize a luggage transfer between successive accommodations? 
</t>
    </r>
    <r>
      <rPr>
        <sz val="10"/>
        <color theme="1"/>
        <rFont val="Calibri"/>
        <family val="2"/>
        <scheme val="minor"/>
      </rPr>
      <t>(1 = very easy, 5 = very difficult/non existing)</t>
    </r>
  </si>
  <si>
    <t>Quality of cycle-friendly offers at accommodations</t>
  </si>
  <si>
    <r>
      <t xml:space="preserve">It is mportant that the accommodations are providing a cycle-friendly atmosphere on their website as well as on site. Apart from the accommodation itself, lodging providers can offer a wide range of cycle-friendly equipment and specific services in order to increase the attractiveness of their “product” for cycle tourists. Many of these services are indispensable for cyclists to ensure satisfactory and comfortable progress on their journey.
</t>
    </r>
    <r>
      <rPr>
        <b/>
        <sz val="11"/>
        <color theme="1"/>
        <rFont val="Calibri"/>
        <family val="2"/>
        <scheme val="minor"/>
      </rPr>
      <t>Basic cycle-friendly offers</t>
    </r>
    <r>
      <rPr>
        <sz val="11"/>
        <color theme="1"/>
        <rFont val="Calibri"/>
        <family val="2"/>
        <scheme val="minor"/>
      </rPr>
      <t xml:space="preserve"> (must-haves) are for example : 
Acceptance of single overnight stays; safe overnight storage of bicycles; drying facilities for wet clothes (drying room, drying service); provision of a basic repair kit; battery charging facilities (for e-bikes); competent information on routes; proximity to public transport stations for environmentally friendly arrival and departure.
</t>
    </r>
    <r>
      <rPr>
        <b/>
        <sz val="11"/>
        <color theme="1"/>
        <rFont val="Calibri"/>
        <family val="2"/>
        <scheme val="minor"/>
      </rPr>
      <t>Additional cycle-friendly offers</t>
    </r>
    <r>
      <rPr>
        <sz val="11"/>
        <color theme="1"/>
        <rFont val="Calibri"/>
        <family val="2"/>
        <scheme val="minor"/>
      </rPr>
      <t xml:space="preserve"> (nice-to-haves) are for example: 
Information and proposals for bike tours; (e-)bike rental; cooperation with bicycle shops; luggage transfer; cooperation among accommodations; weather information; pick-up and delivery service; provision of spare parts; provision/sale of information materials; facilities for bike cleaning.</t>
    </r>
  </si>
  <si>
    <t>1 = very good: all basic cycle-friendly offers, more than three additional offers
2 = good: almost all basic cycle-friendly offers, at least three additional offers
3 = average: almost all basic cycle-friendly offers, no additional offers
4 = bad: occasionally some basic cycle-friendly offers, no additional offers
5 = very bad/nonexistent: no cycle-friendly offers at all</t>
  </si>
  <si>
    <t>Quality of cycle-friendly offers at gastronomy</t>
  </si>
  <si>
    <r>
      <t xml:space="preserve">Gastronomy is an important factor for all cyclists, especially for tourists, as most take lunch breaks to enjoy regional cuisine and rest some time before the afternoon tour section. Since tourists stay at such locations for only a few hours at most, the service requirements are not as ambitious as for accommodations. 
</t>
    </r>
    <r>
      <rPr>
        <b/>
        <sz val="11"/>
        <color theme="1"/>
        <rFont val="Calibri"/>
        <family val="2"/>
        <scheme val="minor"/>
      </rPr>
      <t>Basic cycle-friendly offers</t>
    </r>
    <r>
      <rPr>
        <sz val="11"/>
        <color theme="1"/>
        <rFont val="Calibri"/>
        <family val="2"/>
        <scheme val="minor"/>
      </rPr>
      <t xml:space="preserve"> (must-haves) are for example : 
Safe parking; regional cuisine; offering at least one warm meal during the opening hours;
</t>
    </r>
    <r>
      <rPr>
        <b/>
        <sz val="11"/>
        <color theme="1"/>
        <rFont val="Calibri"/>
        <family val="2"/>
        <scheme val="minor"/>
      </rPr>
      <t>Additional cycle friendly offers</t>
    </r>
    <r>
      <rPr>
        <sz val="11"/>
        <color theme="1"/>
        <rFont val="Calibri"/>
        <family val="2"/>
        <scheme val="minor"/>
      </rPr>
      <t xml:space="preserve"> (nice-to-haves) are for example: 
Charging facilities for e-bikes; beverages for cyclists;  free to use repair tools and pumps</t>
    </r>
  </si>
  <si>
    <t>1 = very good: all basic cycle-friendly offers, at more than three additional offers
2 = good: almost all basic cycle-friendly offers, at least three additional offers
3 = average: almost all basic cycle-friendly offers, no additional offers
4 = bad: occasionally some basic cycle-friendly offers, no additional offers
5 = very bad/nonexistent: no cycle-friendly offers at all</t>
  </si>
  <si>
    <t>Accommodations and gastronomy are strategic points for every tourist. They are ideal to get information about points of interest, things to do in the area or get personals tips from the staff or other guests. Therefore, making information available at such locations is an easy and effective way to spark the interest of tourists for all sorts of activities.</t>
  </si>
  <si>
    <t>1 = very easy: competent face-to-face consultation, printed maps and leaflets of routes and points of interest
2 = easy: the staff knows where to get the information and can offer personal recommendations, leaflets in English about the most important sights, places to visit
3 = average: leaflets in English about the most important sights, places to visit
4 = difficult: a few leaflets in local langauage
5 = very difficult/none available: no information material available</t>
  </si>
  <si>
    <t>Cyclists often enjoy the quality of luggage transport by tour operators between accommodations. Such a service reduces the burden of carrying your luggage on your bike. Most groups use this offer on long distance tours, depending on the guest segment. By booking and payment at the reception, the hotel or guesthouse can provide such a service as well, in cooperation with a transport or shuttle service.</t>
  </si>
  <si>
    <t>1 = very easy: common at most accommodations, provided as standard service if wished by the customer
...
3 = average: a few accommodations offer such a service
...
5 = very difficult/nonexistent: luggage transfers are not available</t>
  </si>
  <si>
    <r>
      <t xml:space="preserve">How would you assess the quantity and quality of bicycle tourism products offered by operators or tourism offices?  </t>
    </r>
    <r>
      <rPr>
        <sz val="10"/>
        <color theme="1"/>
        <rFont val="Calibri"/>
        <family val="2"/>
        <scheme val="minor"/>
      </rPr>
      <t>(1 = very good, 5 = very bad/nonexistent)</t>
    </r>
  </si>
  <si>
    <r>
      <t xml:space="preserve">How would you assess the quantity and quality of eco-tourism products available in your region? </t>
    </r>
    <r>
      <rPr>
        <sz val="10"/>
        <color theme="1"/>
        <rFont val="Calibri"/>
        <family val="2"/>
        <scheme val="minor"/>
      </rPr>
      <t>(1 = very good, 5 = very bad/nonexistent)</t>
    </r>
  </si>
  <si>
    <r>
      <t xml:space="preserve">How would you assess the availability of individual shuttle services in areas without public transport? </t>
    </r>
    <r>
      <rPr>
        <sz val="10"/>
        <color theme="1"/>
        <rFont val="Calibri"/>
        <family val="2"/>
        <scheme val="minor"/>
      </rPr>
      <t>(1 = very good, 5 = very bad/nonexistent)</t>
    </r>
  </si>
  <si>
    <r>
      <t xml:space="preserve">How well does your region cover the relevant marketing or communication channels regarding eco-tourism? </t>
    </r>
    <r>
      <rPr>
        <sz val="10"/>
        <color theme="1"/>
        <rFont val="Calibri"/>
        <family val="2"/>
        <scheme val="minor"/>
      </rPr>
      <t>(1 = very good, 5 = not at all)</t>
    </r>
  </si>
  <si>
    <r>
      <t xml:space="preserve">How would you assess the quality of online sales or booking schemes of accommodations in your region? </t>
    </r>
    <r>
      <rPr>
        <sz val="10"/>
        <color theme="1"/>
        <rFont val="Calibri"/>
        <family val="2"/>
        <scheme val="minor"/>
      </rPr>
      <t>(1 = very good, 5 = very bad/nonexistent)</t>
    </r>
  </si>
  <si>
    <r>
      <t xml:space="preserve">How would you assess the quality of online sales or booking schemes of leisure activities in your region? </t>
    </r>
    <r>
      <rPr>
        <sz val="10"/>
        <color theme="1"/>
        <rFont val="Calibri"/>
        <family val="2"/>
        <scheme val="minor"/>
      </rPr>
      <t>(1 = very good, 5 = very bad/nonexistent)</t>
    </r>
  </si>
  <si>
    <r>
      <t xml:space="preserve">How well is your region represented in the programmes of local or international tour operators? </t>
    </r>
    <r>
      <rPr>
        <sz val="10"/>
        <color theme="1"/>
        <rFont val="Calibri"/>
        <family val="2"/>
        <scheme val="minor"/>
      </rPr>
      <t>(1 = very well, 5 = very poorly/not at all)</t>
    </r>
  </si>
  <si>
    <t>A tourism product is organized respectively packaged by incoming operators, hotels, guesthouses, or tour operators. The essential difference to offers is the contracted agreement among the stakeholders for providing a clearly defined package of services (number of overnight stays, guidance services, transport services etc.) at a defined price. Products can be flexible in modules, clients can combine several offers to their own specific products.</t>
  </si>
  <si>
    <t xml:space="preserve">1 = very good: a wide range of products are offered and are regularly booked by tourists, and receive mainly good ratings
...
5 = very bad/nonexistent: only badly rated products are none available at all </t>
  </si>
  <si>
    <t xml:space="preserve">Eco-tourism products contain the following elements:
• the main motivation of the tourists is the observation and appreciation of nature as well as of traditional cultures prevailing in natural areas
• educational and interpretation features
• organized generally, but not exclusively by specialized tour operators for smaller groups. Service provider partners at the destinations tend to be small, locally-owned businesses
• minimized negative impacts on the natural and socio-cultural environment
• support of the maintenance of natural areas which are used as ecotourism attractions </t>
  </si>
  <si>
    <t xml:space="preserve">1 = very good: a wide range of nature-based products are offered and are regularly booked by tourists, and recieve mainly good ratings
...
5 = very bad/nonexistent: only badly rated products are none available at all </t>
  </si>
  <si>
    <t>Demand responsive transport can be shuttle services, bicycle taxis, luggage services, etc. Private local tourism partners, tourism boards or even municipalities can organize these services. Usually they fill in the gaps where public transport is not available.
Well-designed flexible transport systems can integrate different modes of transport to provide more user-centric, comfortable, and cost effective transport options by offering desired flexibility in choosing route, time, mode of transport, service provider, payment system, etc.</t>
  </si>
  <si>
    <t>1 = very good: these services are widely available in the region;
...
3 = average: there are functioning services, but bicycles cannot or not always be transported;
...
5: very bad/nonexistent: there are no such services in the region</t>
  </si>
  <si>
    <t xml:space="preserve">These days marketing and information campaigns shift towards social media (e.g. Instagram, Facebook) to reach young and adventurous target groups, craving to travel the world. Therefore, digital information is of the utmost importance for planning a bicycle tour. According to ADFC and Travelbike (2018) increasing proportions of currently 86 % use the internet to search for information.
Nevertheless, if you want to place your region on the radar of cycle tourists, it is advisable to also use conventional methods (e.g. printed information for tour operators or tourism agencies; presence at tourism fairs; advertising on billboards and TV if the budget allows for it) to reach multiple target groups.
</t>
  </si>
  <si>
    <t>1 = very good: there are wide-spread campaigns on several marketing channels actively presenting possibilities for eco-tourism in the region, targetting multiple target groups;
...
3 = average: eco-tourism plays a secondary role in the marketing efforts of the region;
...
5: very bad/notexistent: there are no marketing efforts for eco-tourism</t>
  </si>
  <si>
    <t>Web-based accommodation platforms are a great tool for booking in advance or to gather information during the trip. Cycle tourists often book their next accommodation a few days in advance, to have certainty about their overnight stays. At the same time, they have some leeway to alter their route based on tips, experiences or weather conditions.</t>
  </si>
  <si>
    <t>1 = very good: several online booking platforms with filter criteria for cycle-friendly offers, listing all types of accommodations (e.g. camp sites, hostels, hotels, etc.);
2 = good:  at least one online platform with filter criteria for cycle-friendly offers;
3 = average: at least one online platform listing all types of accommodations (e.g. camp sites, hostels, hotels, etc.);
4 = bad: at least one online platform for accommodations, but only the in local language;
5: very bad/nonexistent: no online booking schemes for accommodations</t>
  </si>
  <si>
    <t>Similar to web-based platforms for accommodation, a platform that combines the information and ticket sales for leisure activities (e.g. museums, guided tours, natural reserves, food tastings, events, etc.) provides solid information for tourists and simplifies the search for activities to participate in during the cycling trip.</t>
  </si>
  <si>
    <t>1 = very good: several online booking platforms in multiple languages, with filter criteria for all types of leisure activities suitable for eco-tourism;
2 = good: at least one online platform in English with leisure activities suitable for eco-tourism;
3 = average: at least one online platform listing several types of leisure activities (e.g. cultural, outdoor, etc.);
4 = bad: at least one online platform for leisure activities,but only in the local language;
5: very bad/nonexistent: no online booking schemes for leisure activities</t>
  </si>
  <si>
    <t xml:space="preserve">In general, there are three types of cycling tour operators, distinguishable by their core products:
• Cycling tour operators with focus on long-distance routes: at least 200 kilometres, 5-8 days including provision of bicycles, well established in the market;
• Special interest tour operators with focus on: culture, natural and ecological trips etc.; duration of journeys between some days up to one week, often in cooperation with special interest associations;
• Traditional tour operators with cycling tours as a special segment: transport by coach and bike trailer; programmes including day-trips as well as tours of a full week with cycling on beautiful routes of the visited region;
Provision of good attuned accommodation and transport of luggage on long-distance cycling trips are one of their basic services. To become a partner of cycling tour operators the cycling route or cycling region has to match their offer-demand-combinations.
</t>
  </si>
  <si>
    <t>1 = very good: several local or international tour operators offer tours in the region, including leisure activities suitable for eco-tourism;
2 = good: at least one international and several local tour operators offering products in the region;
3 = average: several local tour operators active in the region;
4 = bad: one local tour operator offering tours in the region;
5 = very bad/nonexistent: there are no operators active in the region</t>
  </si>
  <si>
    <r>
      <t xml:space="preserve">Does your region use (automated) bicycle counters? </t>
    </r>
    <r>
      <rPr>
        <sz val="10"/>
        <color theme="1"/>
        <rFont val="Calibri"/>
        <family val="2"/>
        <scheme val="minor"/>
      </rPr>
      <t xml:space="preserve">(1 = permanently, 
2 = more than once a year, 3 = once a year, 4 = less than once a year, 5 = never) </t>
    </r>
  </si>
  <si>
    <r>
      <t xml:space="preserve">How often do you survey the behavior of bicycle tourists? </t>
    </r>
    <r>
      <rPr>
        <sz val="10"/>
        <color theme="1"/>
        <rFont val="Calibri"/>
        <family val="2"/>
        <scheme val="minor"/>
      </rPr>
      <t>(1 = annually, 
2 = bi-annually, 3 = every 3-5 years, 4 = every 6-15 years, 5 = less often/never)</t>
    </r>
  </si>
  <si>
    <t xml:space="preserve">Monitoring cyclists is indispensable in order to monitor over time the successful implementation of cycle-friendly infrastructure, facilities and measures. In the case of measures from ecosystem service (ESS) based eco-tourism, this can range from the development of new ESS in the cycling infrastructure or greenways (or vice versa) to the collective implementation of a strategy based on measure bundles and ESS-based tourism concepts. 
For additional information, e.g. on the mobility and spending behavior of tourists, surveys of cyclists and cycle tourists can also be conducted.
The successful implementation of eco-tourism is therefore based on two monitoring tools:
• (Permanent )counts of cyclists and
• Surveys on eco-tourism (cyclists).
</t>
  </si>
  <si>
    <t>1 = very important
2 = important
3 = neutral
4 = not very important
5 = not important at all</t>
  </si>
  <si>
    <t>Measurement of the traffic volumes of cyclists per time unit (hour, day, month or year) are an important basis for the evaluation of measures. The data, which should be collected as regularly as possible – ideally permanently –, serve to monitor success and are also an indicator of the economic benefit to be expected from planning and implementing measures for cycle-based eco-tourism.
Quantitative measurements are carried out in the form of continuous counts of cycle traffic at specific cross-sectional points on a route. Continuous measurements over a longer period describe the quantitative development of cycle traffic on the route.</t>
  </si>
  <si>
    <t>Survey of bicycle tourists' behavior</t>
  </si>
  <si>
    <t>The aim of surveys about bicycle tourism is the collection of information that cannot be collected by means of cycle counts. The information allows conclusions to be drawn about the composition of tourist groups, origins/destinations of cyclists (the user characteristics) and the individual mobility behaviour. In order to evaluate measures and projects, cyclists can be interviewed for their opinions and assessment of eco-tourism offers. In addition, statements about the economic potential of a region can be made by recording the cyclist’s expenditure behavior. This helps to evaluate investments, learn for future projects and also to inform the stakeholders of a region on the return of an (their) investment.</t>
  </si>
  <si>
    <t>Branded bicycle route</t>
  </si>
  <si>
    <t>o</t>
  </si>
  <si>
    <t>This questionnaire is part of the interactive checklist which was developed in WP3 Ecotourism planning. 
The purpose of the questionnaire is to enable users to carry out a self-assessment of their region or case study, to identify strengths and weaknesses and to direct them to the relevant parts of the guidelines.</t>
  </si>
  <si>
    <r>
      <t xml:space="preserve">Below you have an example question to illustrate the process.
All questions can be answered on a scale from 1 (best option) to 5 (worst option), for every question we created an </t>
    </r>
    <r>
      <rPr>
        <i/>
        <sz val="11"/>
        <color theme="1"/>
        <rFont val="Calibri"/>
        <family val="2"/>
        <scheme val="minor"/>
      </rPr>
      <t>"Help"</t>
    </r>
    <r>
      <rPr>
        <sz val="11"/>
        <color theme="1"/>
        <rFont val="Calibri"/>
        <family val="2"/>
        <scheme val="minor"/>
      </rPr>
      <t xml:space="preserve">-button. By clicking it, you will be navigated to a help page. There we provide a short description of the topic, guidance/examples how to rate this question and links to further material if you are interested in deepening your knowledge. A direct reference to the EcoVeloTour Guidelines is given, if the topic is covered by them. At the end of the help-page you find a button, directing you back to the question which you were trying to answer.
If you can not answer a question even after consulting the help page, please select </t>
    </r>
    <r>
      <rPr>
        <i/>
        <sz val="11"/>
        <color theme="1"/>
        <rFont val="Calibri"/>
        <family val="2"/>
        <scheme val="minor"/>
      </rPr>
      <t>"Don't know"</t>
    </r>
    <r>
      <rPr>
        <sz val="11"/>
        <color theme="1"/>
        <rFont val="Calibri"/>
        <family val="2"/>
        <scheme val="minor"/>
      </rPr>
      <t xml:space="preserve">. When selecting </t>
    </r>
    <r>
      <rPr>
        <i/>
        <sz val="11"/>
        <color theme="1"/>
        <rFont val="Calibri"/>
        <family val="2"/>
        <scheme val="minor"/>
      </rPr>
      <t>"Don't know"</t>
    </r>
    <r>
      <rPr>
        <sz val="11"/>
        <color theme="1"/>
        <rFont val="Calibri"/>
        <family val="2"/>
        <scheme val="minor"/>
      </rPr>
      <t xml:space="preserve">, a reminder will pop up to consult the </t>
    </r>
    <r>
      <rPr>
        <i/>
        <sz val="11"/>
        <color theme="1"/>
        <rFont val="Calibri"/>
        <family val="2"/>
        <scheme val="minor"/>
      </rPr>
      <t>"Help"</t>
    </r>
    <r>
      <rPr>
        <sz val="11"/>
        <color theme="1"/>
        <rFont val="Calibri"/>
        <family val="2"/>
        <scheme val="minor"/>
      </rPr>
      <t>-button, just in case you haven't done so yet.</t>
    </r>
  </si>
  <si>
    <t>We begin with a brief survey about some characteristics of the region or case study area.  
The rest of the questionnaire is structured along the chapters of the "Guidelines for sustainable bicycle tourism".</t>
  </si>
  <si>
    <t>The "Guidelines for sustainable bicycle tourism" identify the following seven topics as relevant:</t>
  </si>
  <si>
    <r>
      <t xml:space="preserve">You can click on </t>
    </r>
    <r>
      <rPr>
        <i/>
        <sz val="11"/>
        <color theme="1"/>
        <rFont val="Calibri"/>
        <family val="2"/>
        <scheme val="minor"/>
      </rPr>
      <t>"</t>
    </r>
    <r>
      <rPr>
        <i/>
        <u/>
        <sz val="11"/>
        <color theme="1"/>
        <rFont val="Calibri"/>
        <family val="2"/>
        <scheme val="minor"/>
      </rPr>
      <t>Assess</t>
    </r>
    <r>
      <rPr>
        <i/>
        <sz val="11"/>
        <color theme="1"/>
        <rFont val="Calibri"/>
        <family val="2"/>
        <scheme val="minor"/>
      </rPr>
      <t>"</t>
    </r>
    <r>
      <rPr>
        <sz val="11"/>
        <color theme="1"/>
        <rFont val="Calibri"/>
        <family val="2"/>
        <scheme val="minor"/>
      </rPr>
      <t xml:space="preserve"> to navigate to the evaluation spreadsheets and assess the different sub-elements for your region.
Or click on </t>
    </r>
    <r>
      <rPr>
        <i/>
        <u/>
        <sz val="11"/>
        <color theme="1"/>
        <rFont val="Calibri"/>
        <family val="2"/>
        <scheme val="minor"/>
      </rPr>
      <t>"Start"</t>
    </r>
    <r>
      <rPr>
        <sz val="11"/>
        <color theme="1"/>
        <rFont val="Calibri"/>
        <family val="2"/>
        <scheme val="minor"/>
      </rPr>
      <t xml:space="preserve"> below and finish one topic after the other.
Click on </t>
    </r>
    <r>
      <rPr>
        <i/>
        <sz val="11"/>
        <color theme="1"/>
        <rFont val="Calibri"/>
        <family val="2"/>
        <scheme val="minor"/>
      </rPr>
      <t>"</t>
    </r>
    <r>
      <rPr>
        <i/>
        <u/>
        <sz val="11"/>
        <color theme="1"/>
        <rFont val="Calibri"/>
        <family val="2"/>
        <scheme val="minor"/>
      </rPr>
      <t>Weight</t>
    </r>
    <r>
      <rPr>
        <i/>
        <sz val="11"/>
        <color theme="1"/>
        <rFont val="Calibri"/>
        <family val="2"/>
        <scheme val="minor"/>
      </rPr>
      <t>"</t>
    </r>
    <r>
      <rPr>
        <sz val="11"/>
        <color theme="1"/>
        <rFont val="Calibri"/>
        <family val="2"/>
        <scheme val="minor"/>
      </rPr>
      <t xml:space="preserve"> to define the importance of the sub-topics for the assessment.</t>
    </r>
  </si>
  <si>
    <t>At the end of the questionnaire you will be navigated to a summary page, which provides you with an overview of the results of your assessment . There you can identify your regions strenghts and weaknesses and identify topics relevant for improvements.</t>
  </si>
  <si>
    <t>↓</t>
  </si>
  <si>
    <t>↑</t>
  </si>
  <si>
    <r>
      <t xml:space="preserve">During this self assessment, many questions will refer to the term </t>
    </r>
    <r>
      <rPr>
        <i/>
        <sz val="11"/>
        <color theme="1"/>
        <rFont val="Calibri"/>
        <family val="2"/>
        <scheme val="minor"/>
      </rPr>
      <t>"</t>
    </r>
    <r>
      <rPr>
        <b/>
        <i/>
        <sz val="11"/>
        <color theme="1"/>
        <rFont val="Calibri"/>
        <family val="2"/>
        <scheme val="minor"/>
      </rPr>
      <t>your region</t>
    </r>
    <r>
      <rPr>
        <i/>
        <sz val="11"/>
        <color theme="1"/>
        <rFont val="Calibri"/>
        <family val="2"/>
        <scheme val="minor"/>
      </rPr>
      <t>"</t>
    </r>
    <r>
      <rPr>
        <sz val="11"/>
        <color theme="1"/>
        <rFont val="Calibri"/>
        <family val="2"/>
        <scheme val="minor"/>
      </rPr>
      <t xml:space="preserve">. The term region should not be seen too strictly as an area of a specific size. It should be understood as the area where you would like to boost eco-tourism by improving the conditions and environment for cycle tourism.
This area can be for example a federal state, a municipality, a larger urban area, a national park, a thematic region (e.g. the Wachau), or a branded bicycle route (e.g. the Neusiedler See Radweg).
Should none of the options given fit to your region, please give a brief description of the region you are assessing. </t>
    </r>
  </si>
  <si>
    <t>Other</t>
  </si>
  <si>
    <t>If other:</t>
  </si>
  <si>
    <t xml:space="preserve">The purpose of this qestion is to put your answers into perspective and to get a sense of how to well informed your anwers are. Therefore, we would like to know how confident and experienced you are in each of the seven topics. </t>
  </si>
  <si>
    <t>n.a.</t>
  </si>
  <si>
    <t>1 = I am an expert in this field, I am working in this topical field.
2 = I have worked in this topical field.
3 = I am not an expert, but I am interested in and have some overlap in working with this topic.
4 = I read some articles about this topic.
5 = I have no prior knowledge about this topic.</t>
  </si>
  <si>
    <t>ECF (2019) Press Pack - EuroVelo, the European cycle route network, European Cyclists’ Federation</t>
  </si>
  <si>
    <t>ADFC (o.J. a) Zehn Kriterien für Sternerouten</t>
  </si>
  <si>
    <t>ADFC (o.J. b) ADFC-Qualitätsradrouten und ADFC-RadReiseRegionen</t>
  </si>
  <si>
    <t>ADFC (o.J.) Klassifizierung von ADFC-Qualitätsradrouten</t>
  </si>
  <si>
    <t>Petrovic, B., Jaelic, N., Maksimovic, M., Jovancevic, B., Buncic, L., Mackic, T., &amp; Sojanovic, D. (2020). Study on SMART bike rest places concept development.</t>
  </si>
  <si>
    <t>Delgado Hernández, L., Delgado Ruiz, M. Á., García Pastor, A., &amp; Carpio Pinedo, J. (2014). Intermodality: bikes, greenways and public transport - best practices guide.</t>
  </si>
  <si>
    <t>PRESTO (o.J.) Factsheet Cycling facilities at interchanges</t>
  </si>
  <si>
    <t>ADFC (o.J.) Die ADFC-Qualitätsauszeichnung für fahrradfreundliche Gastbetriebe</t>
  </si>
  <si>
    <t>Comments:</t>
  </si>
  <si>
    <t>How would you categorize your knowledge on this topic, are you an expert or is it unknown to you? (1 = I am or consulted an expert; 5 = The topic is new to me)</t>
  </si>
  <si>
    <r>
      <t xml:space="preserve">How easy is it for tourists to travel </t>
    </r>
    <r>
      <rPr>
        <b/>
        <i/>
        <sz val="11"/>
        <color theme="1"/>
        <rFont val="Calibri"/>
        <family val="2"/>
        <scheme val="minor"/>
      </rPr>
      <t>within</t>
    </r>
    <r>
      <rPr>
        <sz val="11"/>
        <color theme="1"/>
        <rFont val="Calibri"/>
        <family val="2"/>
        <scheme val="minor"/>
      </rPr>
      <t xml:space="preserve"> your region by public transport? 
</t>
    </r>
    <r>
      <rPr>
        <sz val="10"/>
        <color theme="1"/>
        <rFont val="Calibri"/>
        <family val="2"/>
        <scheme val="minor"/>
      </rPr>
      <t>(1 = very easy, 5 = very difficult/impossible)</t>
    </r>
  </si>
  <si>
    <r>
      <t xml:space="preserve">How easy is it for tourists to get </t>
    </r>
    <r>
      <rPr>
        <b/>
        <i/>
        <sz val="11"/>
        <color theme="1"/>
        <rFont val="Calibri"/>
        <family val="2"/>
        <scheme val="minor"/>
      </rPr>
      <t>to</t>
    </r>
    <r>
      <rPr>
        <sz val="11"/>
        <color theme="1"/>
        <rFont val="Calibri"/>
        <family val="2"/>
        <scheme val="minor"/>
      </rPr>
      <t xml:space="preserve"> your region using pubilc transport?
</t>
    </r>
    <r>
      <rPr>
        <sz val="10"/>
        <color theme="1"/>
        <rFont val="Calibri"/>
        <family val="2"/>
        <scheme val="minor"/>
      </rPr>
      <t>(1 = very easy, 5 = there are no connections)</t>
    </r>
  </si>
  <si>
    <r>
      <t xml:space="preserve">How frequent are public transport connections </t>
    </r>
    <r>
      <rPr>
        <b/>
        <i/>
        <sz val="11"/>
        <color theme="1"/>
        <rFont val="Calibri"/>
        <family val="2"/>
        <scheme val="minor"/>
      </rPr>
      <t>within</t>
    </r>
    <r>
      <rPr>
        <sz val="11"/>
        <color theme="1"/>
        <rFont val="Calibri"/>
        <family val="2"/>
        <scheme val="minor"/>
      </rPr>
      <t xml:space="preserve"> your region? 
</t>
    </r>
    <r>
      <rPr>
        <sz val="10"/>
        <color theme="1"/>
        <rFont val="Calibri"/>
        <family val="2"/>
        <scheme val="minor"/>
      </rPr>
      <t>(1 = every hour, 2 = one every 2-4 hours, 3 = two a day, 4 = one a day, 5 = no public transport)</t>
    </r>
  </si>
  <si>
    <r>
      <t xml:space="preserve">How would you assess the quality of information material provided for potential users of your touristic bicycle routes (e.g. maps, etc.)?
</t>
    </r>
    <r>
      <rPr>
        <sz val="10"/>
        <color theme="1"/>
        <rFont val="Calibri"/>
        <family val="2"/>
        <scheme val="minor"/>
      </rPr>
      <t>(1 = very good, 5 = very bad/nonexistent)</t>
    </r>
  </si>
  <si>
    <r>
      <t xml:space="preserve">How would you assess the general condition of touristic bicycle routes in your region? 
</t>
    </r>
    <r>
      <rPr>
        <sz val="10"/>
        <color theme="1"/>
        <rFont val="Calibri"/>
        <family val="2"/>
        <scheme val="minor"/>
      </rPr>
      <t>(1 = very good, 5 = very bad)</t>
    </r>
  </si>
  <si>
    <r>
      <t xml:space="preserve">How would you assess the quantity and quality of cycle-friendly offers for the gastronomy? </t>
    </r>
    <r>
      <rPr>
        <sz val="10"/>
        <color theme="1"/>
        <rFont val="Calibri"/>
        <family val="2"/>
        <scheme val="minor"/>
      </rPr>
      <t>(1 = very good, 5 = very bad/nonexistent)</t>
    </r>
  </si>
  <si>
    <r>
      <t xml:space="preserve">How would you assess the quantity and quality of cycle-friendly offers for accommodation? </t>
    </r>
    <r>
      <rPr>
        <sz val="10"/>
        <color theme="1"/>
        <rFont val="Calibri"/>
        <family val="2"/>
        <scheme val="minor"/>
      </rPr>
      <t>(1 = very good, 5 = very bad/nonexistent)</t>
    </r>
  </si>
  <si>
    <t>Project co-funded by the European Union funds (ERDF, IPA)</t>
  </si>
  <si>
    <r>
      <rPr>
        <b/>
        <sz val="11"/>
        <color theme="1"/>
        <rFont val="Calibri"/>
        <family val="2"/>
        <scheme val="minor"/>
      </rPr>
      <t>Open Access</t>
    </r>
    <r>
      <rPr>
        <sz val="11"/>
        <color theme="1"/>
        <rFont val="Calibri"/>
        <family val="2"/>
        <scheme val="minor"/>
      </rPr>
      <t>: This tool is published under the Creative Commons Attribution 4.0 International licence (http://creativecommons.org/licenses/by/4.0/deed.en), which permits use, copying, adaptation, distribution and reproduction in any medium and format, provided you properly credit the original author(s) and source, include a link to the Creative Commons licence, and indicate whether any modifications have been made. The images and other third party material contained in this book are also subject to the said Creative Commons licence, unless otherwise stated in the caption. If the material in question is not covered by the aforementioned Creative Commons licence and the action in question is not permitted under statutory provisions, the consent of the respective rights holder must be obtained for the further uses of the material listed above.</t>
    </r>
  </si>
  <si>
    <t>WP3 Ecotourism planning</t>
  </si>
  <si>
    <t>Interactive checklist for sustainable bicycle tourism</t>
  </si>
  <si>
    <t>August 2021</t>
  </si>
  <si>
    <t>Version 1.1</t>
  </si>
  <si>
    <t>Authored by:</t>
  </si>
  <si>
    <t>Paul Pfaffenbichler, Joachim Gauster, Lukas Hartwig, Michael Meschik</t>
  </si>
  <si>
    <t>Institute for Transport Studies, University of Natural Resources and Life Sciences, Vienna</t>
  </si>
  <si>
    <t>→ Legal notice</t>
  </si>
  <si>
    <t>Level of expertise: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</si>
</sst>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2" x14ac:knownFonts="1">
    <font>
      <sz val="11"/>
      <color theme="1"/>
      <name val="Calibri"/>
      <family val="2"/>
      <scheme val="minor"/>
    </font>
    <font>
      <b/>
      <sz val="11"/>
      <color theme="1"/>
      <name val="Calibri"/>
      <family val="2"/>
      <scheme val="minor"/>
    </font>
    <font>
      <u/>
      <sz val="11"/>
      <color theme="10"/>
      <name val="Calibri"/>
      <family val="2"/>
      <scheme val="minor"/>
    </font>
    <font>
      <b/>
      <u/>
      <sz val="11"/>
      <color theme="0"/>
      <name val="Calibri"/>
      <family val="2"/>
      <scheme val="minor"/>
    </font>
    <font>
      <b/>
      <u/>
      <sz val="11"/>
      <color theme="10"/>
      <name val="Calibri"/>
      <family val="2"/>
      <scheme val="minor"/>
    </font>
    <font>
      <sz val="10"/>
      <color theme="1"/>
      <name val="Calibri"/>
      <family val="2"/>
      <scheme val="minor"/>
    </font>
    <font>
      <sz val="20"/>
      <color rgb="FFFF0000"/>
      <name val="Wingdings"/>
      <charset val="2"/>
    </font>
    <font>
      <sz val="20"/>
      <color rgb="FF00B050"/>
      <name val="Wingdings"/>
      <charset val="2"/>
    </font>
    <font>
      <sz val="20"/>
      <color rgb="FFFBBF18"/>
      <name val="Wingdings"/>
      <charset val="2"/>
    </font>
    <font>
      <sz val="11"/>
      <color theme="0"/>
      <name val="Calibri"/>
      <family val="2"/>
      <scheme val="minor"/>
    </font>
    <font>
      <sz val="9"/>
      <color indexed="81"/>
      <name val="Segoe UI"/>
      <family val="2"/>
    </font>
    <font>
      <b/>
      <sz val="9"/>
      <color indexed="81"/>
      <name val="Segoe UI"/>
      <family val="2"/>
    </font>
    <font>
      <u/>
      <sz val="11"/>
      <color theme="0"/>
      <name val="Calibri"/>
      <family val="2"/>
      <scheme val="minor"/>
    </font>
    <font>
      <b/>
      <sz val="11"/>
      <color rgb="FFFF0000"/>
      <name val="Calibri"/>
      <family val="2"/>
      <scheme val="minor"/>
    </font>
    <font>
      <sz val="11"/>
      <color rgb="FFFF0000"/>
      <name val="Calibri"/>
      <family val="2"/>
      <scheme val="minor"/>
    </font>
    <font>
      <u/>
      <sz val="18"/>
      <color theme="10"/>
      <name val="Calibri"/>
      <family val="2"/>
      <scheme val="minor"/>
    </font>
    <font>
      <b/>
      <u/>
      <sz val="18"/>
      <color theme="10"/>
      <name val="Calibri"/>
      <family val="2"/>
      <scheme val="minor"/>
    </font>
    <font>
      <sz val="11"/>
      <color theme="1"/>
      <name val="Calibri"/>
      <family val="2"/>
    </font>
    <font>
      <b/>
      <u/>
      <sz val="16"/>
      <color theme="10"/>
      <name val="Calibri"/>
      <family val="2"/>
      <scheme val="minor"/>
    </font>
    <font>
      <i/>
      <sz val="11"/>
      <color theme="1"/>
      <name val="Calibri"/>
      <family val="2"/>
      <scheme val="minor"/>
    </font>
    <font>
      <b/>
      <sz val="14"/>
      <color theme="1"/>
      <name val="Arial"/>
      <family val="2"/>
    </font>
    <font>
      <b/>
      <sz val="14"/>
      <name val="Calibri"/>
      <family val="2"/>
      <scheme val="minor"/>
    </font>
    <font>
      <b/>
      <sz val="11"/>
      <color rgb="FFFFCC00"/>
      <name val="Calibri"/>
      <family val="2"/>
      <scheme val="minor"/>
    </font>
    <font>
      <b/>
      <sz val="11"/>
      <color rgb="FF9FAEE5"/>
      <name val="Calibri"/>
      <family val="2"/>
      <scheme val="minor"/>
    </font>
    <font>
      <b/>
      <sz val="11"/>
      <color rgb="FF003399"/>
      <name val="Calibri"/>
      <family val="2"/>
      <scheme val="minor"/>
    </font>
    <font>
      <b/>
      <sz val="11"/>
      <color rgb="FFABD91A"/>
      <name val="Calibri"/>
      <family val="2"/>
      <scheme val="minor"/>
    </font>
    <font>
      <b/>
      <sz val="11"/>
      <color rgb="FF277588"/>
      <name val="Calibri"/>
      <family val="2"/>
      <scheme val="minor"/>
    </font>
    <font>
      <b/>
      <sz val="11"/>
      <color rgb="FFFBBF18"/>
      <name val="Calibri"/>
      <family val="2"/>
      <scheme val="minor"/>
    </font>
    <font>
      <b/>
      <sz val="11"/>
      <color rgb="FFB3B3B2"/>
      <name val="Calibri"/>
      <family val="2"/>
      <scheme val="minor"/>
    </font>
    <font>
      <b/>
      <sz val="14"/>
      <color theme="1"/>
      <name val="Calibri"/>
      <family val="2"/>
      <scheme val="minor"/>
    </font>
    <font>
      <sz val="11"/>
      <color theme="1"/>
      <name val="Wingdings"/>
      <charset val="2"/>
    </font>
    <font>
      <b/>
      <sz val="24"/>
      <color theme="1"/>
      <name val="Calibri"/>
      <family val="2"/>
      <scheme val="minor"/>
    </font>
    <font>
      <sz val="10"/>
      <color indexed="81"/>
      <name val="Segoe UI"/>
      <family val="2"/>
    </font>
    <font>
      <sz val="24"/>
      <color theme="1"/>
      <name val="Calibri"/>
      <family val="2"/>
      <scheme val="minor"/>
    </font>
    <font>
      <b/>
      <sz val="24"/>
      <color rgb="FFFBBF18"/>
      <name val="Calibri"/>
      <family val="2"/>
      <scheme val="minor"/>
    </font>
    <font>
      <sz val="11"/>
      <color rgb="FFFFCC00"/>
      <name val="Calibri"/>
      <family val="2"/>
      <scheme val="minor"/>
    </font>
    <font>
      <b/>
      <sz val="36"/>
      <color rgb="FF003399"/>
      <name val="Calibri"/>
      <family val="2"/>
      <scheme val="minor"/>
    </font>
    <font>
      <b/>
      <sz val="36"/>
      <color theme="1"/>
      <name val="Calibri"/>
      <family val="2"/>
      <scheme val="minor"/>
    </font>
    <font>
      <b/>
      <sz val="16"/>
      <color theme="1"/>
      <name val="Calibri"/>
      <family val="2"/>
      <scheme val="minor"/>
    </font>
    <font>
      <b/>
      <i/>
      <sz val="11"/>
      <color theme="1"/>
      <name val="Calibri"/>
      <family val="2"/>
      <scheme val="minor"/>
    </font>
    <font>
      <i/>
      <u/>
      <sz val="11"/>
      <color theme="1"/>
      <name val="Calibri"/>
      <family val="2"/>
      <scheme val="minor"/>
    </font>
    <font>
      <b/>
      <sz val="36"/>
      <color rgb="FF9FAEE5"/>
      <name val="Calibri"/>
      <family val="2"/>
      <scheme val="minor"/>
    </font>
    <font>
      <b/>
      <sz val="36"/>
      <color rgb="FFFBBF18"/>
      <name val="Calibri"/>
      <family val="2"/>
      <scheme val="minor"/>
    </font>
    <font>
      <b/>
      <sz val="36"/>
      <color rgb="FFABD91A"/>
      <name val="Calibri"/>
      <family val="2"/>
      <scheme val="minor"/>
    </font>
    <font>
      <b/>
      <sz val="36"/>
      <color rgb="FFFFCC00"/>
      <name val="Calibri"/>
      <family val="2"/>
      <scheme val="minor"/>
    </font>
    <font>
      <b/>
      <sz val="36"/>
      <color rgb="FFB3B3B2"/>
      <name val="Calibri"/>
      <family val="2"/>
      <scheme val="minor"/>
    </font>
    <font>
      <b/>
      <sz val="36"/>
      <color rgb="FF277588"/>
      <name val="Calibri"/>
      <family val="2"/>
      <scheme val="minor"/>
    </font>
    <font>
      <sz val="11"/>
      <name val="Calibri"/>
      <family val="2"/>
      <scheme val="minor"/>
    </font>
    <font>
      <sz val="11"/>
      <color rgb="FF000000"/>
      <name val="Calibri"/>
      <family val="2"/>
      <scheme val="minor"/>
    </font>
    <font>
      <b/>
      <sz val="24"/>
      <color rgb="FF3C7486"/>
      <name val="Segoe UI"/>
      <family val="2"/>
    </font>
    <font>
      <sz val="22"/>
      <color rgb="FF3C7486"/>
      <name val="Segoe UI"/>
      <family val="2"/>
    </font>
    <font>
      <sz val="14"/>
      <color rgb="FF3C7486"/>
      <name val="Segoe UI"/>
      <family val="2"/>
    </font>
  </fonts>
  <fills count="14">
    <fill>
      <patternFill patternType="none"/>
    </fill>
    <fill>
      <patternFill patternType="gray125"/>
    </fill>
    <fill>
      <patternFill patternType="solid">
        <fgColor theme="0"/>
        <bgColor indexed="64"/>
      </patternFill>
    </fill>
    <fill>
      <patternFill patternType="solid">
        <fgColor rgb="FFABD91A"/>
        <bgColor indexed="64"/>
      </patternFill>
    </fill>
    <fill>
      <patternFill patternType="solid">
        <fgColor rgb="FF9FAEE5"/>
        <bgColor indexed="64"/>
      </patternFill>
    </fill>
    <fill>
      <patternFill patternType="solid">
        <fgColor rgb="FFFFCC00"/>
        <bgColor indexed="64"/>
      </patternFill>
    </fill>
    <fill>
      <patternFill patternType="solid">
        <fgColor rgb="FF003399"/>
        <bgColor indexed="64"/>
      </patternFill>
    </fill>
    <fill>
      <patternFill patternType="solid">
        <fgColor rgb="FFFBBF18"/>
        <bgColor indexed="64"/>
      </patternFill>
    </fill>
    <fill>
      <patternFill patternType="solid">
        <fgColor rgb="FFB3B3B2"/>
        <bgColor indexed="64"/>
      </patternFill>
    </fill>
    <fill>
      <patternFill patternType="solid">
        <fgColor rgb="FF277588"/>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top style="thin">
        <color indexed="64"/>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60">
    <xf numFmtId="0" fontId="0" fillId="0" borderId="0" xfId="0"/>
    <xf numFmtId="0" fontId="0" fillId="2" borderId="0" xfId="0" applyFill="1"/>
    <xf numFmtId="0" fontId="0" fillId="2" borderId="0" xfId="0" applyFill="1" applyAlignment="1">
      <alignment vertical="center"/>
    </xf>
    <xf numFmtId="0" fontId="1" fillId="2" borderId="0" xfId="0" applyFont="1" applyFill="1" applyAlignment="1">
      <alignment vertical="center"/>
    </xf>
    <xf numFmtId="0" fontId="2" fillId="2" borderId="0" xfId="1" applyFill="1"/>
    <xf numFmtId="0" fontId="0" fillId="2" borderId="0" xfId="0" applyFill="1" applyAlignment="1">
      <alignment horizontal="center"/>
    </xf>
    <xf numFmtId="0" fontId="0" fillId="2" borderId="0" xfId="0" applyFill="1" applyAlignment="1">
      <alignment horizontal="center" vertical="center"/>
    </xf>
    <xf numFmtId="0" fontId="6" fillId="2" borderId="0" xfId="0" applyFont="1" applyFill="1" applyAlignment="1">
      <alignment horizontal="center"/>
    </xf>
    <xf numFmtId="0" fontId="0" fillId="2" borderId="0" xfId="0" applyFill="1" applyAlignment="1" applyProtection="1">
      <alignment horizontal="center" vertical="center"/>
      <protection locked="0"/>
    </xf>
    <xf numFmtId="9" fontId="0" fillId="2" borderId="0" xfId="0" applyNumberFormat="1" applyFill="1" applyAlignment="1">
      <alignment horizontal="center"/>
    </xf>
    <xf numFmtId="9" fontId="0" fillId="2" borderId="0" xfId="0" applyNumberFormat="1" applyFill="1" applyAlignment="1">
      <alignment horizontal="center" vertical="center"/>
    </xf>
    <xf numFmtId="9" fontId="0" fillId="10" borderId="0" xfId="0" applyNumberFormat="1" applyFill="1" applyAlignment="1" applyProtection="1">
      <alignment horizontal="center" vertical="center"/>
      <protection locked="0"/>
    </xf>
    <xf numFmtId="4" fontId="0" fillId="2" borderId="0" xfId="0" applyNumberFormat="1" applyFill="1" applyAlignment="1">
      <alignment horizontal="center" vertical="center"/>
    </xf>
    <xf numFmtId="4" fontId="0" fillId="2" borderId="0" xfId="0" applyNumberFormat="1" applyFill="1" applyAlignment="1">
      <alignment horizontal="center"/>
    </xf>
    <xf numFmtId="0" fontId="0" fillId="2" borderId="0" xfId="0" quotePrefix="1" applyFill="1"/>
    <xf numFmtId="164" fontId="0" fillId="2" borderId="0" xfId="0" applyNumberFormat="1" applyFill="1"/>
    <xf numFmtId="0" fontId="0" fillId="2" borderId="1" xfId="0" applyFill="1" applyBorder="1"/>
    <xf numFmtId="0" fontId="0" fillId="2" borderId="1" xfId="0" applyFill="1" applyBorder="1" applyAlignment="1">
      <alignment horizontal="center" wrapText="1"/>
    </xf>
    <xf numFmtId="0" fontId="0" fillId="2" borderId="1" xfId="0" applyFont="1" applyFill="1" applyBorder="1" applyAlignment="1">
      <alignment horizontal="center" wrapText="1"/>
    </xf>
    <xf numFmtId="0" fontId="12" fillId="6" borderId="1" xfId="1" applyFont="1" applyFill="1" applyBorder="1"/>
    <xf numFmtId="164" fontId="9" fillId="6" borderId="1" xfId="0" applyNumberFormat="1" applyFont="1" applyFill="1" applyBorder="1" applyAlignment="1">
      <alignment horizontal="center"/>
    </xf>
    <xf numFmtId="0" fontId="9" fillId="6" borderId="1" xfId="0" applyNumberFormat="1" applyFont="1" applyFill="1" applyBorder="1" applyAlignment="1">
      <alignment horizontal="center"/>
    </xf>
    <xf numFmtId="0" fontId="2" fillId="4" borderId="1" xfId="1" applyFill="1" applyBorder="1"/>
    <xf numFmtId="164" fontId="0" fillId="4" borderId="1" xfId="0" applyNumberFormat="1" applyFill="1" applyBorder="1" applyAlignment="1">
      <alignment horizontal="center"/>
    </xf>
    <xf numFmtId="0" fontId="0" fillId="4" borderId="1" xfId="0" applyFill="1" applyBorder="1" applyAlignment="1">
      <alignment horizontal="center"/>
    </xf>
    <xf numFmtId="0" fontId="2" fillId="7" borderId="1" xfId="1" applyFill="1" applyBorder="1"/>
    <xf numFmtId="164" fontId="0" fillId="7" borderId="1" xfId="0" applyNumberFormat="1" applyFill="1" applyBorder="1" applyAlignment="1">
      <alignment horizontal="center"/>
    </xf>
    <xf numFmtId="0" fontId="0" fillId="7" borderId="1" xfId="0" applyFill="1" applyBorder="1" applyAlignment="1">
      <alignment horizontal="center"/>
    </xf>
    <xf numFmtId="0" fontId="2" fillId="5" borderId="1" xfId="1" applyFill="1" applyBorder="1"/>
    <xf numFmtId="164" fontId="0" fillId="5" borderId="1" xfId="0" applyNumberFormat="1" applyFill="1" applyBorder="1" applyAlignment="1">
      <alignment horizontal="center"/>
    </xf>
    <xf numFmtId="0" fontId="0" fillId="5" borderId="1" xfId="0" applyFill="1" applyBorder="1" applyAlignment="1">
      <alignment horizontal="center"/>
    </xf>
    <xf numFmtId="0" fontId="2" fillId="3" borderId="1" xfId="1" applyFill="1" applyBorder="1"/>
    <xf numFmtId="164" fontId="0" fillId="3" borderId="1" xfId="0" applyNumberFormat="1" applyFill="1" applyBorder="1" applyAlignment="1">
      <alignment horizontal="center"/>
    </xf>
    <xf numFmtId="0" fontId="0" fillId="3" borderId="1" xfId="0" applyFill="1" applyBorder="1" applyAlignment="1">
      <alignment horizontal="center"/>
    </xf>
    <xf numFmtId="0" fontId="2" fillId="8" borderId="1" xfId="1" applyFill="1" applyBorder="1"/>
    <xf numFmtId="164" fontId="0" fillId="8" borderId="1" xfId="0" applyNumberFormat="1" applyFill="1" applyBorder="1" applyAlignment="1">
      <alignment horizontal="center"/>
    </xf>
    <xf numFmtId="0" fontId="0" fillId="8" borderId="1" xfId="0" applyFill="1" applyBorder="1" applyAlignment="1">
      <alignment horizontal="center"/>
    </xf>
    <xf numFmtId="0" fontId="12" fillId="9" borderId="1" xfId="1" applyFont="1" applyFill="1" applyBorder="1"/>
    <xf numFmtId="164" fontId="9" fillId="9" borderId="1" xfId="0" applyNumberFormat="1" applyFont="1" applyFill="1" applyBorder="1" applyAlignment="1">
      <alignment horizontal="center"/>
    </xf>
    <xf numFmtId="0" fontId="9" fillId="9" borderId="1" xfId="0" applyFont="1" applyFill="1" applyBorder="1" applyAlignment="1">
      <alignment horizontal="center"/>
    </xf>
    <xf numFmtId="0" fontId="0" fillId="2" borderId="0" xfId="0" applyFill="1" applyAlignment="1">
      <alignment vertical="top" wrapText="1"/>
    </xf>
    <xf numFmtId="0" fontId="1" fillId="2" borderId="0" xfId="0" applyFont="1" applyFill="1"/>
    <xf numFmtId="0" fontId="0" fillId="0" borderId="0" xfId="0" applyAlignment="1"/>
    <xf numFmtId="0" fontId="0" fillId="2" borderId="1" xfId="0" applyFill="1" applyBorder="1" applyAlignment="1">
      <alignment horizontal="center"/>
    </xf>
    <xf numFmtId="0" fontId="0" fillId="2" borderId="0" xfId="0" applyFill="1" applyBorder="1" applyAlignment="1">
      <alignment horizontal="center" vertical="center"/>
    </xf>
    <xf numFmtId="0" fontId="0" fillId="2" borderId="0" xfId="0" applyFill="1" applyBorder="1"/>
    <xf numFmtId="4" fontId="0" fillId="2" borderId="0" xfId="0" applyNumberFormat="1" applyFill="1"/>
    <xf numFmtId="9" fontId="0" fillId="2" borderId="0" xfId="0" applyNumberFormat="1" applyFill="1" applyAlignment="1" applyProtection="1">
      <alignment horizontal="center" vertical="center"/>
    </xf>
    <xf numFmtId="0" fontId="7" fillId="2" borderId="2" xfId="0" applyFont="1" applyFill="1" applyBorder="1" applyAlignment="1">
      <alignment horizontal="center"/>
    </xf>
    <xf numFmtId="0" fontId="5" fillId="2" borderId="3" xfId="0" applyFont="1" applyFill="1" applyBorder="1" applyAlignment="1">
      <alignment horizontal="center"/>
    </xf>
    <xf numFmtId="0" fontId="8" fillId="2" borderId="3" xfId="0" applyFont="1" applyFill="1" applyBorder="1" applyAlignment="1">
      <alignment horizontal="center"/>
    </xf>
    <xf numFmtId="0" fontId="6" fillId="2" borderId="4" xfId="0" applyFont="1" applyFill="1" applyBorder="1" applyAlignment="1">
      <alignment horizontal="center"/>
    </xf>
    <xf numFmtId="0" fontId="0" fillId="2" borderId="5" xfId="0" applyFill="1" applyBorder="1" applyAlignment="1">
      <alignment horizontal="center"/>
    </xf>
    <xf numFmtId="0" fontId="0" fillId="2" borderId="0" xfId="0" applyFill="1" applyBorder="1" applyAlignment="1">
      <alignment horizontal="center"/>
    </xf>
    <xf numFmtId="0" fontId="0" fillId="2" borderId="6" xfId="0" applyFill="1" applyBorder="1" applyAlignment="1">
      <alignment horizontal="center"/>
    </xf>
    <xf numFmtId="0" fontId="0" fillId="2" borderId="5" xfId="0" applyFill="1" applyBorder="1"/>
    <xf numFmtId="0" fontId="0" fillId="2" borderId="6" xfId="0" applyFill="1" applyBorder="1"/>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xf numFmtId="0" fontId="0" fillId="2" borderId="8" xfId="0" applyFill="1" applyBorder="1"/>
    <xf numFmtId="0" fontId="0" fillId="2" borderId="9" xfId="0" applyFill="1" applyBorder="1"/>
    <xf numFmtId="0" fontId="6" fillId="2" borderId="0" xfId="0" applyFont="1" applyFill="1" applyBorder="1" applyAlignment="1">
      <alignment horizontal="center"/>
    </xf>
    <xf numFmtId="0" fontId="0" fillId="2" borderId="0" xfId="0" applyFill="1" applyBorder="1" applyAlignment="1" applyProtection="1">
      <alignment horizontal="center" vertical="center"/>
      <protection locked="0"/>
    </xf>
    <xf numFmtId="0" fontId="0" fillId="2" borderId="8" xfId="0" applyFill="1" applyBorder="1" applyAlignment="1">
      <alignment horizontal="center" vertical="center"/>
    </xf>
    <xf numFmtId="0" fontId="0" fillId="2" borderId="5"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7" xfId="0" applyFill="1" applyBorder="1" applyProtection="1"/>
    <xf numFmtId="0" fontId="0" fillId="2" borderId="8" xfId="0" applyFill="1" applyBorder="1" applyProtection="1"/>
    <xf numFmtId="0" fontId="0" fillId="2" borderId="9" xfId="0" applyFill="1" applyBorder="1" applyProtection="1"/>
    <xf numFmtId="0" fontId="0" fillId="2" borderId="0" xfId="0" applyFont="1" applyFill="1" applyAlignment="1">
      <alignment horizontal="center" vertical="center"/>
    </xf>
    <xf numFmtId="0" fontId="0" fillId="2" borderId="0" xfId="0" applyFont="1" applyFill="1" applyAlignment="1">
      <alignment vertical="center"/>
    </xf>
    <xf numFmtId="0" fontId="0" fillId="2" borderId="0" xfId="0" applyFont="1" applyFill="1" applyAlignment="1">
      <alignment horizontal="center"/>
    </xf>
    <xf numFmtId="0" fontId="0" fillId="2" borderId="0" xfId="0" applyFont="1" applyFill="1" applyAlignment="1">
      <alignment horizontal="right" wrapText="1"/>
    </xf>
    <xf numFmtId="0" fontId="0" fillId="2" borderId="0" xfId="0" quotePrefix="1" applyFill="1" applyAlignment="1">
      <alignment horizontal="center" vertical="center"/>
    </xf>
    <xf numFmtId="0" fontId="15" fillId="2" borderId="0" xfId="1" applyFont="1" applyFill="1" applyAlignment="1">
      <alignment horizontal="right" vertical="center"/>
    </xf>
    <xf numFmtId="0" fontId="15" fillId="2" borderId="0" xfId="1" applyFont="1" applyFill="1" applyAlignment="1">
      <alignment vertical="center"/>
    </xf>
    <xf numFmtId="0" fontId="0" fillId="0" borderId="0" xfId="0" applyAlignment="1">
      <alignment wrapText="1"/>
    </xf>
    <xf numFmtId="0" fontId="0" fillId="0" borderId="0" xfId="0" applyAlignment="1"/>
    <xf numFmtId="0" fontId="0" fillId="0" borderId="0" xfId="0" applyAlignment="1">
      <alignment wrapText="1"/>
    </xf>
    <xf numFmtId="0" fontId="2" fillId="4" borderId="0" xfId="1" applyFill="1" applyAlignment="1">
      <alignment vertical="center"/>
    </xf>
    <xf numFmtId="0" fontId="0" fillId="0" borderId="0" xfId="0" applyAlignment="1"/>
    <xf numFmtId="0" fontId="0" fillId="2" borderId="0" xfId="0" applyFill="1" applyAlignment="1">
      <alignment vertical="center" wrapText="1"/>
    </xf>
    <xf numFmtId="0" fontId="0" fillId="0" borderId="0" xfId="0" applyAlignment="1">
      <alignment vertical="center" wrapText="1"/>
    </xf>
    <xf numFmtId="0" fontId="2" fillId="0" borderId="0" xfId="1"/>
    <xf numFmtId="0" fontId="0" fillId="0" borderId="0" xfId="0" applyAlignment="1">
      <alignment wrapText="1"/>
    </xf>
    <xf numFmtId="0" fontId="0" fillId="0" borderId="0" xfId="0" applyAlignment="1"/>
    <xf numFmtId="0" fontId="20" fillId="0" borderId="0" xfId="0" applyFont="1"/>
    <xf numFmtId="0" fontId="1" fillId="0" borderId="0" xfId="0" applyFont="1"/>
    <xf numFmtId="0" fontId="0" fillId="0" borderId="0" xfId="0" applyAlignment="1">
      <alignment horizontal="left"/>
    </xf>
    <xf numFmtId="0" fontId="21" fillId="12" borderId="10" xfId="1" applyFont="1" applyFill="1" applyBorder="1" applyAlignment="1">
      <alignment horizontal="center" vertical="center"/>
    </xf>
    <xf numFmtId="0" fontId="1" fillId="2" borderId="0" xfId="0" applyFont="1" applyFill="1" applyAlignment="1">
      <alignment horizontal="center"/>
    </xf>
    <xf numFmtId="0" fontId="0" fillId="2" borderId="0" xfId="0" applyFill="1" applyBorder="1" applyAlignment="1">
      <alignment vertical="center" wrapText="1"/>
    </xf>
    <xf numFmtId="9" fontId="0" fillId="0" borderId="0" xfId="0" applyNumberFormat="1" applyFill="1" applyAlignment="1" applyProtection="1">
      <alignment horizontal="center" vertical="center"/>
    </xf>
    <xf numFmtId="0" fontId="0" fillId="0" borderId="0" xfId="0" applyAlignment="1">
      <alignment vertical="top"/>
    </xf>
    <xf numFmtId="0" fontId="13" fillId="2" borderId="0" xfId="0" applyFont="1" applyFill="1" applyAlignment="1">
      <alignment horizontal="left" vertical="center" wrapText="1"/>
    </xf>
    <xf numFmtId="0" fontId="12" fillId="6" borderId="0" xfId="1" applyFont="1" applyFill="1" applyAlignment="1">
      <alignment vertical="center"/>
    </xf>
    <xf numFmtId="0" fontId="18" fillId="2" borderId="0" xfId="1" applyFont="1" applyFill="1" applyAlignment="1">
      <alignment horizontal="right"/>
    </xf>
    <xf numFmtId="0" fontId="18" fillId="0" borderId="0" xfId="1" applyFont="1" applyAlignment="1"/>
    <xf numFmtId="0" fontId="2" fillId="5" borderId="0" xfId="1" applyFill="1" applyAlignment="1">
      <alignment vertical="center"/>
    </xf>
    <xf numFmtId="0" fontId="2" fillId="3" borderId="0" xfId="1" applyFill="1" applyAlignment="1">
      <alignment vertical="center"/>
    </xf>
    <xf numFmtId="0" fontId="2" fillId="7" borderId="0" xfId="1" applyFill="1" applyAlignment="1">
      <alignment vertical="center"/>
    </xf>
    <xf numFmtId="0" fontId="2" fillId="8" borderId="0" xfId="1" applyFill="1" applyAlignment="1">
      <alignment vertical="center"/>
    </xf>
    <xf numFmtId="0" fontId="12" fillId="9" borderId="0" xfId="1" applyFont="1" applyFill="1" applyAlignment="1">
      <alignment vertical="center"/>
    </xf>
    <xf numFmtId="0" fontId="0" fillId="0" borderId="0" xfId="0" applyAlignment="1">
      <alignment horizontal="left"/>
    </xf>
    <xf numFmtId="0" fontId="29" fillId="0" borderId="0" xfId="0" applyFont="1"/>
    <xf numFmtId="0" fontId="1" fillId="0" borderId="0" xfId="0" applyFont="1" applyAlignment="1"/>
    <xf numFmtId="0" fontId="2" fillId="0" borderId="0" xfId="1" applyAlignment="1">
      <alignment horizontal="right" vertical="top"/>
    </xf>
    <xf numFmtId="0" fontId="0" fillId="0" borderId="0" xfId="0" applyAlignment="1">
      <alignment wrapText="1"/>
    </xf>
    <xf numFmtId="0" fontId="0" fillId="0" borderId="0" xfId="0" applyAlignment="1"/>
    <xf numFmtId="0" fontId="0" fillId="0" borderId="0" xfId="0" applyAlignment="1">
      <alignment horizontal="left"/>
    </xf>
    <xf numFmtId="0" fontId="0" fillId="0" borderId="0" xfId="0" applyAlignment="1">
      <alignment horizontal="left" vertical="top" wrapText="1"/>
    </xf>
    <xf numFmtId="0" fontId="2" fillId="0" borderId="0" xfId="1" applyAlignment="1">
      <alignment horizontal="left" vertical="top" wrapText="1"/>
    </xf>
    <xf numFmtId="0" fontId="0" fillId="0" borderId="0" xfId="0" applyAlignment="1">
      <alignment horizontal="left" vertical="top"/>
    </xf>
    <xf numFmtId="0" fontId="14" fillId="2" borderId="0" xfId="0" applyFont="1" applyFill="1" applyAlignment="1">
      <alignment wrapText="1"/>
    </xf>
    <xf numFmtId="0" fontId="0" fillId="0" borderId="0" xfId="0" applyAlignment="1">
      <alignment horizontal="left"/>
    </xf>
    <xf numFmtId="0" fontId="0" fillId="0" borderId="0" xfId="0" applyAlignment="1">
      <alignment horizontal="left"/>
    </xf>
    <xf numFmtId="0" fontId="30" fillId="0" borderId="0" xfId="0" applyFont="1"/>
    <xf numFmtId="0" fontId="0" fillId="2" borderId="0" xfId="0" applyFill="1" applyAlignment="1">
      <alignment vertical="center" wrapText="1"/>
    </xf>
    <xf numFmtId="0" fontId="0" fillId="0" borderId="0" xfId="0" applyAlignment="1">
      <alignment vertical="center" wrapText="1"/>
    </xf>
    <xf numFmtId="0" fontId="0" fillId="2" borderId="0" xfId="0" applyFill="1" applyAlignment="1">
      <alignment vertical="center" wrapText="1"/>
    </xf>
    <xf numFmtId="0" fontId="0" fillId="0" borderId="0" xfId="0" applyAlignment="1">
      <alignment vertical="center" wrapText="1"/>
    </xf>
    <xf numFmtId="0" fontId="0" fillId="2" borderId="0" xfId="0" applyFill="1" applyAlignment="1">
      <alignment vertical="center" wrapText="1"/>
    </xf>
    <xf numFmtId="0" fontId="0" fillId="0" borderId="0" xfId="0" applyAlignment="1">
      <alignment wrapText="1"/>
    </xf>
    <xf numFmtId="0" fontId="0" fillId="0" borderId="0" xfId="0" applyAlignment="1"/>
    <xf numFmtId="0" fontId="0" fillId="0" borderId="0" xfId="0" applyAlignment="1">
      <alignment vertical="center" wrapText="1"/>
    </xf>
    <xf numFmtId="0" fontId="0" fillId="0" borderId="0" xfId="0" applyAlignment="1">
      <alignment horizontal="left"/>
    </xf>
    <xf numFmtId="0" fontId="0" fillId="0" borderId="0" xfId="0" applyAlignment="1">
      <alignment wrapText="1"/>
    </xf>
    <xf numFmtId="0" fontId="0" fillId="0" borderId="0" xfId="0" applyAlignment="1"/>
    <xf numFmtId="0" fontId="0" fillId="0" borderId="0" xfId="0" applyAlignment="1">
      <alignment horizontal="left"/>
    </xf>
    <xf numFmtId="9" fontId="0" fillId="0" borderId="0" xfId="0" applyNumberFormat="1" applyFill="1" applyBorder="1" applyAlignment="1" applyProtection="1">
      <alignment horizontal="center" vertical="center"/>
    </xf>
    <xf numFmtId="0" fontId="0" fillId="0" borderId="0" xfId="0" applyAlignment="1">
      <alignment wrapText="1"/>
    </xf>
    <xf numFmtId="0" fontId="0" fillId="0" borderId="0" xfId="0" applyAlignment="1"/>
    <xf numFmtId="0" fontId="0" fillId="0" borderId="0" xfId="0" applyAlignment="1">
      <alignment horizontal="left"/>
    </xf>
    <xf numFmtId="0" fontId="0" fillId="0" borderId="0" xfId="0" applyAlignment="1"/>
    <xf numFmtId="0" fontId="0" fillId="0" borderId="0" xfId="0" applyAlignment="1">
      <alignment vertical="top" wrapText="1"/>
    </xf>
    <xf numFmtId="0" fontId="0" fillId="0" borderId="0" xfId="0" applyAlignment="1"/>
    <xf numFmtId="0" fontId="0" fillId="2" borderId="0" xfId="0" applyFill="1" applyAlignment="1">
      <alignment vertical="top" wrapText="1"/>
    </xf>
    <xf numFmtId="0" fontId="0" fillId="0" borderId="0" xfId="0" applyAlignment="1">
      <alignment vertical="top" wrapText="1"/>
    </xf>
    <xf numFmtId="0" fontId="0" fillId="2" borderId="0" xfId="0" applyFill="1" applyAlignment="1">
      <alignment horizontal="left" vertical="top" wrapText="1"/>
    </xf>
    <xf numFmtId="0" fontId="0" fillId="0" borderId="0" xfId="0" applyAlignment="1">
      <alignment horizontal="left"/>
    </xf>
    <xf numFmtId="0" fontId="0" fillId="2" borderId="0" xfId="0" applyFill="1" applyBorder="1" applyAlignment="1">
      <alignment horizontal="center"/>
    </xf>
    <xf numFmtId="0" fontId="0" fillId="2" borderId="0" xfId="0" applyFill="1" applyAlignment="1">
      <alignment horizontal="left" vertical="top" wrapText="1"/>
    </xf>
    <xf numFmtId="0" fontId="0" fillId="0" borderId="0" xfId="0" applyAlignment="1">
      <alignment horizontal="left"/>
    </xf>
    <xf numFmtId="0" fontId="0" fillId="2" borderId="0" xfId="0" applyFill="1" applyAlignment="1">
      <alignment horizontal="left" vertical="top"/>
    </xf>
    <xf numFmtId="0" fontId="1" fillId="2" borderId="0" xfId="0" applyFont="1" applyFill="1" applyBorder="1" applyAlignment="1">
      <alignment horizontal="center"/>
    </xf>
    <xf numFmtId="0" fontId="1" fillId="2" borderId="0" xfId="0" applyFont="1" applyFill="1" applyBorder="1"/>
    <xf numFmtId="0" fontId="0" fillId="2" borderId="0" xfId="0" applyFill="1" applyAlignment="1">
      <alignment horizontal="left" vertical="center"/>
    </xf>
    <xf numFmtId="0" fontId="0" fillId="2" borderId="0" xfId="0" quotePrefix="1" applyFill="1" applyBorder="1" applyAlignment="1">
      <alignment horizontal="center" vertical="center"/>
    </xf>
    <xf numFmtId="0" fontId="0" fillId="2" borderId="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xf numFmtId="0" fontId="38" fillId="2" borderId="8"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Border="1" applyAlignment="1">
      <alignment horizontal="left" vertical="center"/>
    </xf>
    <xf numFmtId="0" fontId="31" fillId="2" borderId="8" xfId="0" applyFont="1" applyFill="1" applyBorder="1" applyAlignment="1">
      <alignment horizontal="center" vertical="center"/>
    </xf>
    <xf numFmtId="0" fontId="0" fillId="2" borderId="0" xfId="0" applyFill="1" applyBorder="1" applyAlignment="1">
      <alignment vertical="center"/>
    </xf>
    <xf numFmtId="9" fontId="0" fillId="2" borderId="0" xfId="0" applyNumberFormat="1" applyFill="1" applyBorder="1" applyAlignment="1">
      <alignment horizontal="center"/>
    </xf>
    <xf numFmtId="4" fontId="0" fillId="2" borderId="0" xfId="0" applyNumberFormat="1" applyFill="1" applyBorder="1" applyAlignment="1">
      <alignment horizontal="center"/>
    </xf>
    <xf numFmtId="0" fontId="36" fillId="2" borderId="0" xfId="0" applyFont="1" applyFill="1" applyAlignment="1">
      <alignment vertical="center"/>
    </xf>
    <xf numFmtId="0" fontId="41" fillId="2" borderId="0" xfId="1" applyFont="1" applyFill="1" applyAlignment="1">
      <alignment vertical="center"/>
    </xf>
    <xf numFmtId="0" fontId="0" fillId="2" borderId="8" xfId="0" applyFill="1" applyBorder="1" applyAlignment="1">
      <alignment horizontal="left" vertical="top" wrapText="1"/>
    </xf>
    <xf numFmtId="4" fontId="0" fillId="2" borderId="8" xfId="0" applyNumberFormat="1" applyFill="1" applyBorder="1"/>
    <xf numFmtId="0" fontId="0" fillId="0" borderId="0" xfId="0" applyBorder="1" applyAlignment="1">
      <alignment horizontal="center"/>
    </xf>
    <xf numFmtId="0" fontId="0" fillId="2" borderId="8" xfId="0" applyFill="1" applyBorder="1" applyAlignment="1">
      <alignment vertical="top" wrapText="1"/>
    </xf>
    <xf numFmtId="0" fontId="0" fillId="0" borderId="8" xfId="0" applyBorder="1" applyAlignment="1"/>
    <xf numFmtId="0" fontId="14" fillId="2" borderId="0" xfId="0" applyFont="1" applyFill="1" applyBorder="1" applyAlignment="1">
      <alignment vertical="top"/>
    </xf>
    <xf numFmtId="0" fontId="3" fillId="0" borderId="0" xfId="1" applyFont="1" applyFill="1" applyAlignment="1">
      <alignment vertical="center"/>
    </xf>
    <xf numFmtId="0" fontId="0" fillId="0" borderId="0" xfId="0" applyFill="1" applyAlignment="1">
      <alignment vertical="center"/>
    </xf>
    <xf numFmtId="0" fontId="12" fillId="0" borderId="0" xfId="1" applyFont="1" applyFill="1" applyAlignment="1">
      <alignment vertical="center"/>
    </xf>
    <xf numFmtId="0" fontId="21" fillId="0" borderId="0" xfId="1" applyFont="1" applyFill="1" applyBorder="1" applyAlignment="1">
      <alignment horizontal="center" vertical="center"/>
    </xf>
    <xf numFmtId="0" fontId="0" fillId="0" borderId="0" xfId="0" applyAlignment="1">
      <alignment horizontal="left"/>
    </xf>
    <xf numFmtId="0" fontId="48" fillId="0" borderId="0" xfId="0" applyFont="1"/>
    <xf numFmtId="0" fontId="0" fillId="2" borderId="15" xfId="0" applyFill="1" applyBorder="1" applyAlignment="1" applyProtection="1">
      <alignment horizontal="center" vertical="center"/>
    </xf>
    <xf numFmtId="0" fontId="0" fillId="2" borderId="16" xfId="0" applyFill="1" applyBorder="1" applyAlignment="1" applyProtection="1">
      <alignment horizontal="center" vertical="center"/>
    </xf>
    <xf numFmtId="0" fontId="0" fillId="2" borderId="17" xfId="0" applyFill="1" applyBorder="1" applyAlignment="1" applyProtection="1">
      <alignment horizontal="center" vertical="center"/>
    </xf>
    <xf numFmtId="0" fontId="2" fillId="2" borderId="0" xfId="1" applyFill="1" applyAlignment="1">
      <alignment horizontal="left" vertical="center"/>
    </xf>
    <xf numFmtId="0" fontId="2" fillId="2" borderId="0" xfId="1" applyFill="1" applyAlignment="1">
      <alignment vertical="center"/>
    </xf>
    <xf numFmtId="0" fontId="2" fillId="0" borderId="0" xfId="1" applyAlignment="1">
      <alignment horizontal="right"/>
    </xf>
    <xf numFmtId="0" fontId="0" fillId="0" borderId="0" xfId="0" applyFill="1"/>
    <xf numFmtId="0" fontId="0" fillId="0" borderId="0" xfId="0" applyFill="1" applyAlignment="1">
      <alignment horizontal="left" vertical="center"/>
    </xf>
    <xf numFmtId="0" fontId="1" fillId="0" borderId="0" xfId="0" applyFont="1" applyFill="1" applyAlignment="1">
      <alignment vertical="center"/>
    </xf>
    <xf numFmtId="0" fontId="0" fillId="0" borderId="0" xfId="0" applyFill="1" applyBorder="1" applyAlignment="1">
      <alignment horizontal="left" vertical="center"/>
    </xf>
    <xf numFmtId="0" fontId="0" fillId="0" borderId="0" xfId="0" applyFont="1" applyFill="1" applyAlignment="1">
      <alignment horizontal="center" vertical="center"/>
    </xf>
    <xf numFmtId="0" fontId="0" fillId="0" borderId="8" xfId="0" applyFill="1" applyBorder="1"/>
    <xf numFmtId="0" fontId="0" fillId="0" borderId="8" xfId="0" applyFill="1" applyBorder="1" applyAlignment="1">
      <alignment vertical="center"/>
    </xf>
    <xf numFmtId="0" fontId="0" fillId="0" borderId="0" xfId="0" applyFill="1" applyAlignment="1">
      <alignment horizontal="left" vertical="top" wrapText="1"/>
    </xf>
    <xf numFmtId="0" fontId="38" fillId="0" borderId="8" xfId="0" applyFont="1" applyFill="1" applyBorder="1" applyAlignment="1">
      <alignment horizontal="left" vertical="center"/>
    </xf>
    <xf numFmtId="0" fontId="0" fillId="0" borderId="0" xfId="0" applyFont="1" applyFill="1"/>
    <xf numFmtId="0" fontId="0" fillId="0" borderId="0" xfId="0" applyFont="1" applyFill="1" applyAlignment="1">
      <alignment horizontal="left" vertical="center"/>
    </xf>
    <xf numFmtId="0" fontId="0" fillId="0" borderId="0" xfId="0" applyFill="1" applyAlignment="1">
      <alignment horizontal="left"/>
    </xf>
    <xf numFmtId="0" fontId="0" fillId="0" borderId="0" xfId="0" applyFill="1" applyBorder="1" applyAlignment="1">
      <alignment horizontal="left"/>
    </xf>
    <xf numFmtId="0" fontId="0" fillId="0" borderId="0" xfId="0" applyFill="1" applyBorder="1" applyAlignment="1" applyProtection="1"/>
    <xf numFmtId="0" fontId="0" fillId="0" borderId="0" xfId="0" applyFill="1" applyAlignment="1"/>
    <xf numFmtId="0" fontId="0" fillId="0" borderId="0" xfId="0" applyFill="1" applyBorder="1" applyAlignment="1"/>
    <xf numFmtId="0" fontId="19" fillId="2" borderId="0" xfId="0" applyFont="1" applyFill="1" applyBorder="1" applyAlignment="1">
      <alignment vertical="top"/>
    </xf>
    <xf numFmtId="9" fontId="0" fillId="2" borderId="3" xfId="0" applyNumberFormat="1" applyFill="1" applyBorder="1" applyAlignment="1">
      <alignment horizontal="center"/>
    </xf>
    <xf numFmtId="4" fontId="0" fillId="2" borderId="3" xfId="0" applyNumberFormat="1" applyFill="1" applyBorder="1" applyAlignment="1">
      <alignment horizontal="center"/>
    </xf>
    <xf numFmtId="0" fontId="0" fillId="0" borderId="0" xfId="0" applyFill="1" applyAlignment="1">
      <alignment horizontal="center" vertical="center"/>
    </xf>
    <xf numFmtId="0" fontId="0" fillId="2" borderId="0" xfId="0" applyFill="1" applyAlignment="1">
      <alignment horizontal="center" wrapText="1"/>
    </xf>
    <xf numFmtId="0" fontId="0" fillId="0" borderId="0" xfId="0" applyAlignment="1">
      <alignment horizontal="center"/>
    </xf>
    <xf numFmtId="0" fontId="0" fillId="13" borderId="14" xfId="0" applyFill="1" applyBorder="1" applyAlignment="1" applyProtection="1">
      <alignment horizontal="left"/>
      <protection locked="0"/>
    </xf>
    <xf numFmtId="0" fontId="49" fillId="0" borderId="0" xfId="0" applyFont="1"/>
    <xf numFmtId="0" fontId="50" fillId="0" borderId="0" xfId="0" applyFont="1"/>
    <xf numFmtId="17" fontId="51" fillId="0" borderId="0" xfId="0" quotePrefix="1" applyNumberFormat="1" applyFont="1"/>
    <xf numFmtId="0" fontId="5" fillId="0" borderId="0" xfId="0" applyFont="1"/>
    <xf numFmtId="0" fontId="2" fillId="2" borderId="0" xfId="1" applyFill="1" applyAlignment="1">
      <alignment horizontal="right" vertical="center"/>
    </xf>
    <xf numFmtId="0" fontId="0" fillId="0" borderId="0" xfId="0" applyFill="1" applyAlignment="1">
      <alignment horizontal="center"/>
    </xf>
    <xf numFmtId="0" fontId="13" fillId="0" borderId="0" xfId="0" applyFont="1" applyFill="1" applyAlignment="1">
      <alignment horizontal="center"/>
    </xf>
    <xf numFmtId="0" fontId="2" fillId="0" borderId="0" xfId="1" applyFill="1"/>
    <xf numFmtId="0" fontId="0" fillId="0" borderId="0" xfId="0" applyFill="1" applyAlignment="1">
      <alignment vertical="top"/>
    </xf>
    <xf numFmtId="0" fontId="2" fillId="0" borderId="0" xfId="1" applyFill="1" applyAlignment="1">
      <alignment horizontal="center"/>
    </xf>
    <xf numFmtId="0" fontId="14" fillId="0" borderId="0" xfId="0" applyFont="1" applyFill="1" applyAlignment="1">
      <alignment wrapText="1"/>
    </xf>
    <xf numFmtId="0" fontId="35" fillId="0" borderId="0" xfId="0" applyFont="1" applyFill="1" applyAlignment="1"/>
    <xf numFmtId="0" fontId="7" fillId="0" borderId="2" xfId="0" applyFont="1" applyFill="1" applyBorder="1" applyAlignment="1">
      <alignment horizontal="center"/>
    </xf>
    <xf numFmtId="0" fontId="5" fillId="0" borderId="3" xfId="0" applyFont="1" applyFill="1" applyBorder="1" applyAlignment="1">
      <alignment horizontal="center"/>
    </xf>
    <xf numFmtId="0" fontId="8" fillId="0" borderId="3" xfId="0" applyFont="1" applyFill="1" applyBorder="1" applyAlignment="1">
      <alignment horizontal="center"/>
    </xf>
    <xf numFmtId="0" fontId="6" fillId="0" borderId="4" xfId="0" applyFont="1" applyFill="1" applyBorder="1" applyAlignment="1">
      <alignment horizontal="center"/>
    </xf>
    <xf numFmtId="0" fontId="6" fillId="0" borderId="0" xfId="0" applyFont="1" applyFill="1" applyAlignment="1">
      <alignment horizontal="center"/>
    </xf>
    <xf numFmtId="0" fontId="0" fillId="0" borderId="5" xfId="0" applyFill="1" applyBorder="1" applyAlignment="1">
      <alignment horizontal="center"/>
    </xf>
    <xf numFmtId="0" fontId="0" fillId="0" borderId="0" xfId="0" applyFill="1" applyBorder="1" applyAlignment="1">
      <alignment horizontal="center"/>
    </xf>
    <xf numFmtId="0" fontId="0" fillId="0" borderId="6" xfId="0" applyFill="1" applyBorder="1" applyAlignment="1">
      <alignment horizontal="center"/>
    </xf>
    <xf numFmtId="0" fontId="1" fillId="0" borderId="0" xfId="0" applyFont="1" applyFill="1" applyAlignment="1">
      <alignment horizontal="center"/>
    </xf>
    <xf numFmtId="0" fontId="0" fillId="0" borderId="0" xfId="0" quotePrefix="1" applyFill="1" applyAlignment="1">
      <alignment horizontal="center" vertical="center"/>
    </xf>
    <xf numFmtId="0" fontId="0" fillId="0" borderId="5" xfId="0" applyFill="1" applyBorder="1"/>
    <xf numFmtId="0" fontId="0" fillId="0" borderId="0" xfId="0" applyFill="1" applyBorder="1"/>
    <xf numFmtId="0" fontId="0" fillId="0" borderId="6" xfId="0" applyFill="1" applyBorder="1"/>
    <xf numFmtId="0" fontId="0" fillId="0" borderId="0" xfId="0" applyFill="1" applyAlignment="1" applyProtection="1">
      <alignment horizontal="center" vertical="center"/>
      <protection locked="0"/>
    </xf>
    <xf numFmtId="4" fontId="0" fillId="0" borderId="0" xfId="0" applyNumberFormat="1" applyFill="1" applyAlignment="1">
      <alignment horizontal="center" vertical="center"/>
    </xf>
    <xf numFmtId="0" fontId="21" fillId="0" borderId="10" xfId="1" applyFont="1"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xf numFmtId="0" fontId="0" fillId="0" borderId="9" xfId="0" applyFill="1" applyBorder="1"/>
    <xf numFmtId="9" fontId="0" fillId="0" borderId="0" xfId="0" applyNumberFormat="1" applyFill="1" applyAlignment="1">
      <alignment horizontal="center" vertical="center"/>
    </xf>
    <xf numFmtId="9" fontId="0" fillId="0" borderId="0" xfId="0" applyNumberFormat="1" applyFill="1" applyAlignment="1">
      <alignment horizontal="center"/>
    </xf>
    <xf numFmtId="4" fontId="0" fillId="0" borderId="0" xfId="0" applyNumberFormat="1" applyFill="1" applyAlignment="1">
      <alignment horizontal="center"/>
    </xf>
    <xf numFmtId="0" fontId="0" fillId="0" borderId="3" xfId="0" applyFill="1" applyBorder="1" applyAlignment="1">
      <alignment horizontal="center"/>
    </xf>
    <xf numFmtId="0" fontId="0" fillId="0" borderId="3" xfId="0" applyFill="1" applyBorder="1"/>
    <xf numFmtId="9" fontId="0" fillId="0" borderId="3" xfId="0" applyNumberFormat="1" applyFill="1" applyBorder="1" applyAlignment="1">
      <alignment horizontal="center"/>
    </xf>
    <xf numFmtId="4" fontId="0" fillId="0" borderId="3" xfId="0" applyNumberFormat="1" applyFill="1" applyBorder="1" applyAlignment="1">
      <alignment horizontal="center"/>
    </xf>
    <xf numFmtId="0" fontId="0" fillId="0" borderId="3" xfId="0" applyFill="1" applyBorder="1" applyAlignment="1">
      <alignment horizontal="center" vertical="center"/>
    </xf>
    <xf numFmtId="0" fontId="0" fillId="0" borderId="0" xfId="0" applyFill="1" applyBorder="1" applyProtection="1"/>
    <xf numFmtId="0" fontId="0" fillId="0" borderId="8" xfId="0" applyFill="1" applyBorder="1" applyAlignment="1">
      <alignment horizontal="left" vertical="top" wrapText="1"/>
    </xf>
    <xf numFmtId="4" fontId="0" fillId="0" borderId="8" xfId="0" applyNumberFormat="1" applyFill="1" applyBorder="1"/>
    <xf numFmtId="0" fontId="19" fillId="0" borderId="0" xfId="0" applyFont="1" applyFill="1" applyBorder="1" applyAlignment="1">
      <alignment vertical="top"/>
    </xf>
    <xf numFmtId="4" fontId="0" fillId="0" borderId="0" xfId="0" applyNumberFormat="1" applyFill="1"/>
    <xf numFmtId="0" fontId="33" fillId="0" borderId="0" xfId="0" applyFont="1" applyFill="1" applyAlignment="1"/>
    <xf numFmtId="0" fontId="0" fillId="0" borderId="0" xfId="0" applyFill="1" applyAlignment="1">
      <alignment vertical="top" wrapText="1"/>
    </xf>
    <xf numFmtId="0" fontId="2" fillId="0" borderId="0" xfId="1" applyFill="1" applyBorder="1"/>
    <xf numFmtId="0" fontId="34" fillId="0" borderId="0" xfId="0" applyFont="1" applyFill="1" applyAlignment="1"/>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45" fillId="0" borderId="0" xfId="0" applyFont="1" applyFill="1" applyAlignment="1"/>
    <xf numFmtId="0" fontId="6" fillId="0" borderId="0" xfId="0" applyFont="1" applyFill="1" applyBorder="1" applyAlignment="1">
      <alignment horizontal="center"/>
    </xf>
    <xf numFmtId="0" fontId="0" fillId="0" borderId="5"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Fill="1" applyAlignment="1">
      <alignment vertical="center" wrapText="1"/>
    </xf>
    <xf numFmtId="0" fontId="2" fillId="0" borderId="3" xfId="1" applyFill="1" applyBorder="1" applyAlignment="1">
      <alignment horizontal="center"/>
    </xf>
    <xf numFmtId="0" fontId="37" fillId="0" borderId="0" xfId="0" applyFont="1" applyFill="1" applyAlignment="1">
      <alignment vertical="center"/>
    </xf>
    <xf numFmtId="0" fontId="2" fillId="0" borderId="0" xfId="1" applyFill="1" applyAlignment="1"/>
    <xf numFmtId="0" fontId="2" fillId="0" borderId="3" xfId="1" applyFill="1" applyBorder="1" applyAlignment="1">
      <alignment vertical="center"/>
    </xf>
    <xf numFmtId="0" fontId="47" fillId="2" borderId="0" xfId="0" applyFont="1" applyFill="1"/>
    <xf numFmtId="0" fontId="47" fillId="2" borderId="0" xfId="0" applyFont="1" applyFill="1" applyBorder="1"/>
    <xf numFmtId="0" fontId="47" fillId="2" borderId="8" xfId="0" applyFont="1" applyFill="1" applyBorder="1"/>
    <xf numFmtId="0" fontId="47" fillId="0" borderId="0" xfId="0" applyFont="1" applyFill="1"/>
    <xf numFmtId="0" fontId="0" fillId="0" borderId="0" xfId="0" applyAlignment="1">
      <alignment wrapText="1"/>
    </xf>
    <xf numFmtId="0" fontId="18" fillId="11" borderId="11" xfId="1" applyFont="1" applyFill="1" applyBorder="1" applyAlignment="1">
      <alignment horizontal="center" vertical="center"/>
    </xf>
    <xf numFmtId="0" fontId="18" fillId="11" borderId="12" xfId="1" applyFont="1" applyFill="1" applyBorder="1" applyAlignment="1">
      <alignment horizontal="center" vertical="center"/>
    </xf>
    <xf numFmtId="0" fontId="0" fillId="2" borderId="0" xfId="0" applyFill="1" applyBorder="1" applyAlignment="1">
      <alignment horizontal="left" vertical="center" wrapText="1"/>
    </xf>
    <xf numFmtId="0" fontId="0" fillId="2" borderId="6" xfId="0" applyFill="1" applyBorder="1" applyAlignment="1">
      <alignment horizontal="left" vertical="center" wrapText="1"/>
    </xf>
    <xf numFmtId="0" fontId="0" fillId="2" borderId="5" xfId="0" applyFill="1" applyBorder="1" applyAlignment="1">
      <alignment horizontal="center" wrapText="1"/>
    </xf>
    <xf numFmtId="0" fontId="29" fillId="2" borderId="0" xfId="0" applyFont="1" applyFill="1" applyBorder="1" applyAlignment="1">
      <alignment horizontal="center" vertical="center"/>
    </xf>
    <xf numFmtId="0" fontId="4" fillId="7" borderId="0" xfId="1" applyFont="1" applyFill="1" applyAlignment="1">
      <alignment vertical="center"/>
    </xf>
    <xf numFmtId="0" fontId="4" fillId="8" borderId="0" xfId="1" applyFont="1" applyFill="1" applyAlignment="1">
      <alignment vertical="center"/>
    </xf>
    <xf numFmtId="0" fontId="4" fillId="0" borderId="0" xfId="1" applyFont="1" applyAlignment="1">
      <alignment vertical="center"/>
    </xf>
    <xf numFmtId="0" fontId="3" fillId="9" borderId="0" xfId="1" applyFont="1" applyFill="1" applyAlignment="1">
      <alignment vertical="center"/>
    </xf>
    <xf numFmtId="0" fontId="0" fillId="0" borderId="0" xfId="0" applyAlignment="1">
      <alignment vertical="center"/>
    </xf>
    <xf numFmtId="0" fontId="3" fillId="6" borderId="0" xfId="1" applyFont="1" applyFill="1" applyAlignment="1">
      <alignment vertical="center"/>
    </xf>
    <xf numFmtId="0" fontId="2" fillId="4" borderId="0" xfId="1" applyFill="1" applyAlignment="1">
      <alignment vertical="center"/>
    </xf>
    <xf numFmtId="0" fontId="2" fillId="0" borderId="0" xfId="1" applyAlignment="1">
      <alignment vertical="center"/>
    </xf>
    <xf numFmtId="0" fontId="4" fillId="5" borderId="0" xfId="1" applyFont="1" applyFill="1" applyAlignment="1">
      <alignment vertical="center"/>
    </xf>
    <xf numFmtId="0" fontId="4" fillId="3" borderId="0" xfId="1" applyFont="1" applyFill="1" applyAlignment="1">
      <alignment vertical="center"/>
    </xf>
    <xf numFmtId="0" fontId="0" fillId="3" borderId="0" xfId="0" applyFill="1" applyAlignment="1">
      <alignment vertical="center"/>
    </xf>
    <xf numFmtId="0" fontId="0" fillId="2" borderId="8" xfId="0" applyFill="1" applyBorder="1" applyAlignment="1">
      <alignment horizontal="center"/>
    </xf>
    <xf numFmtId="0" fontId="0" fillId="2" borderId="0" xfId="0" applyFill="1" applyBorder="1" applyAlignment="1">
      <alignment horizontal="center"/>
    </xf>
    <xf numFmtId="0" fontId="47" fillId="0" borderId="0" xfId="1" applyFont="1" applyFill="1" applyAlignment="1">
      <alignment horizontal="left" vertical="top" wrapText="1"/>
    </xf>
    <xf numFmtId="0" fontId="0" fillId="2" borderId="0" xfId="0" applyFont="1" applyFill="1" applyAlignment="1">
      <alignment horizontal="left" vertical="center" wrapText="1"/>
    </xf>
    <xf numFmtId="0" fontId="0" fillId="2" borderId="3" xfId="0" applyFill="1" applyBorder="1" applyAlignment="1">
      <alignment horizontal="left" wrapText="1"/>
    </xf>
    <xf numFmtId="0" fontId="0" fillId="2" borderId="0" xfId="0" applyFont="1" applyFill="1" applyAlignment="1">
      <alignment horizontal="left" vertical="top" wrapText="1"/>
    </xf>
    <xf numFmtId="0" fontId="0" fillId="2" borderId="0" xfId="0" applyFill="1" applyAlignment="1">
      <alignment horizontal="left" vertical="center" wrapText="1"/>
    </xf>
    <xf numFmtId="0" fontId="0" fillId="2" borderId="3" xfId="0" applyFill="1" applyBorder="1" applyAlignment="1">
      <alignment horizontal="left" vertical="center" wrapText="1"/>
    </xf>
    <xf numFmtId="0" fontId="0" fillId="2" borderId="3" xfId="0" applyFill="1" applyBorder="1" applyAlignment="1">
      <alignment horizontal="left" vertical="center"/>
    </xf>
    <xf numFmtId="0" fontId="0" fillId="0" borderId="3" xfId="0" applyBorder="1" applyAlignment="1">
      <alignment vertical="center"/>
    </xf>
    <xf numFmtId="0" fontId="2" fillId="0" borderId="0" xfId="1" applyFill="1" applyAlignment="1">
      <alignment horizontal="center" vertical="center"/>
    </xf>
    <xf numFmtId="0" fontId="0" fillId="0" borderId="0" xfId="0" applyFill="1" applyAlignment="1">
      <alignment horizontal="center" vertical="center"/>
    </xf>
    <xf numFmtId="0" fontId="2" fillId="0" borderId="3" xfId="1" applyFill="1" applyBorder="1" applyAlignment="1">
      <alignment horizontal="right" vertical="center"/>
    </xf>
    <xf numFmtId="0" fontId="16" fillId="0" borderId="3" xfId="1" applyFont="1" applyFill="1" applyBorder="1" applyAlignment="1">
      <alignment horizontal="right" vertical="center"/>
    </xf>
    <xf numFmtId="0" fontId="0" fillId="0" borderId="0" xfId="0" applyFill="1" applyAlignment="1">
      <alignment horizontal="left"/>
    </xf>
    <xf numFmtId="0" fontId="0" fillId="13" borderId="14" xfId="0" applyFill="1" applyBorder="1" applyAlignment="1" applyProtection="1">
      <alignment horizontal="left"/>
      <protection locked="0"/>
    </xf>
    <xf numFmtId="0" fontId="0" fillId="13" borderId="13" xfId="0" applyFill="1" applyBorder="1" applyAlignment="1" applyProtection="1">
      <alignment horizontal="left"/>
      <protection locked="0"/>
    </xf>
    <xf numFmtId="0" fontId="37" fillId="0" borderId="0" xfId="0" applyFont="1" applyFill="1" applyAlignment="1">
      <alignment horizontal="center" vertical="center"/>
    </xf>
    <xf numFmtId="0" fontId="0" fillId="0" borderId="0" xfId="0" applyFill="1" applyAlignment="1">
      <alignment horizontal="left" vertical="top" wrapText="1"/>
    </xf>
    <xf numFmtId="0" fontId="0" fillId="13" borderId="14" xfId="0" applyFill="1" applyBorder="1" applyAlignment="1" applyProtection="1">
      <protection locked="0"/>
    </xf>
    <xf numFmtId="0" fontId="36" fillId="2" borderId="0" xfId="0" applyFont="1" applyFill="1" applyAlignment="1">
      <alignment horizontal="left" vertical="center"/>
    </xf>
    <xf numFmtId="0" fontId="0" fillId="2" borderId="0" xfId="0" applyFill="1" applyAlignment="1">
      <alignment horizontal="center" wrapText="1"/>
    </xf>
    <xf numFmtId="0" fontId="2" fillId="2" borderId="0" xfId="1" applyFill="1" applyAlignment="1">
      <alignment horizontal="center" vertical="top"/>
    </xf>
    <xf numFmtId="0" fontId="0" fillId="0" borderId="0" xfId="0" applyAlignment="1">
      <alignment horizontal="center" vertical="top"/>
    </xf>
    <xf numFmtId="0" fontId="0" fillId="2" borderId="0" xfId="0" applyFill="1" applyAlignment="1">
      <alignment vertical="center" wrapText="1"/>
    </xf>
    <xf numFmtId="0" fontId="0" fillId="0" borderId="0" xfId="0" applyAlignment="1">
      <alignment vertical="center" wrapText="1"/>
    </xf>
    <xf numFmtId="0" fontId="0" fillId="0" borderId="6" xfId="0" applyBorder="1" applyAlignment="1">
      <alignment vertical="center"/>
    </xf>
    <xf numFmtId="0" fontId="2" fillId="2" borderId="3" xfId="1" applyFont="1" applyFill="1" applyBorder="1" applyAlignment="1">
      <alignment horizontal="right" vertical="center"/>
    </xf>
    <xf numFmtId="0" fontId="16" fillId="2" borderId="3" xfId="1" applyFont="1" applyFill="1" applyBorder="1" applyAlignment="1">
      <alignment horizontal="right" vertical="center"/>
    </xf>
    <xf numFmtId="0" fontId="0" fillId="2" borderId="0" xfId="0" applyFont="1" applyFill="1" applyBorder="1" applyAlignment="1">
      <alignment wrapText="1"/>
    </xf>
    <xf numFmtId="0" fontId="0" fillId="0" borderId="0" xfId="0" applyFont="1" applyBorder="1" applyAlignment="1">
      <alignment wrapText="1"/>
    </xf>
    <xf numFmtId="0" fontId="0" fillId="0" borderId="0" xfId="0" applyFont="1" applyBorder="1" applyAlignment="1"/>
    <xf numFmtId="0" fontId="2" fillId="2" borderId="3" xfId="1" applyFill="1" applyBorder="1" applyAlignment="1">
      <alignment horizontal="center" vertical="center"/>
    </xf>
    <xf numFmtId="0" fontId="0" fillId="0" borderId="3" xfId="0" applyBorder="1" applyAlignment="1">
      <alignment horizontal="center" vertical="center"/>
    </xf>
    <xf numFmtId="0" fontId="0" fillId="11" borderId="16" xfId="0" applyFill="1" applyBorder="1" applyAlignment="1" applyProtection="1">
      <alignment vertical="top" wrapText="1"/>
      <protection locked="0"/>
    </xf>
    <xf numFmtId="0" fontId="41" fillId="2" borderId="0" xfId="1" applyFont="1" applyFill="1" applyAlignment="1">
      <alignment horizontal="left" vertical="center"/>
    </xf>
    <xf numFmtId="0" fontId="2" fillId="2" borderId="3" xfId="1" applyFill="1" applyBorder="1" applyAlignment="1">
      <alignment horizontal="right" vertical="center"/>
    </xf>
    <xf numFmtId="0" fontId="2" fillId="0" borderId="3" xfId="1" applyFill="1" applyBorder="1" applyAlignment="1">
      <alignment horizontal="center" vertical="center"/>
    </xf>
    <xf numFmtId="0" fontId="0" fillId="0" borderId="3" xfId="0" applyFill="1" applyBorder="1" applyAlignment="1">
      <alignment horizontal="center" vertical="center"/>
    </xf>
    <xf numFmtId="0" fontId="0" fillId="13" borderId="3" xfId="0" applyFill="1" applyBorder="1" applyAlignment="1" applyProtection="1">
      <alignment vertical="top" wrapText="1"/>
      <protection locked="0"/>
    </xf>
    <xf numFmtId="0" fontId="44" fillId="0" borderId="0" xfId="0" applyFont="1" applyFill="1" applyAlignment="1">
      <alignment horizontal="left" vertical="center"/>
    </xf>
    <xf numFmtId="0" fontId="0" fillId="0" borderId="0" xfId="0" applyFill="1" applyAlignment="1">
      <alignment horizontal="center" wrapText="1"/>
    </xf>
    <xf numFmtId="0" fontId="2" fillId="0" borderId="0" xfId="1" applyFill="1" applyAlignment="1">
      <alignment horizontal="center"/>
    </xf>
    <xf numFmtId="0" fontId="0" fillId="0" borderId="0" xfId="0" applyFill="1" applyAlignment="1">
      <alignment horizontal="center"/>
    </xf>
    <xf numFmtId="0" fontId="0" fillId="0" borderId="0" xfId="0" applyFill="1" applyAlignment="1">
      <alignment vertical="center" wrapText="1"/>
    </xf>
    <xf numFmtId="0" fontId="0" fillId="0" borderId="0" xfId="0" applyFill="1" applyAlignment="1">
      <alignment wrapText="1"/>
    </xf>
    <xf numFmtId="0" fontId="2" fillId="0" borderId="0" xfId="1" applyFill="1" applyAlignment="1">
      <alignment horizontal="center" vertical="top"/>
    </xf>
    <xf numFmtId="0" fontId="0" fillId="0" borderId="0" xfId="0" applyFill="1" applyAlignment="1">
      <alignment horizontal="center" vertical="top"/>
    </xf>
    <xf numFmtId="0" fontId="0" fillId="0" borderId="0" xfId="0" applyFill="1" applyAlignment="1">
      <alignment vertical="top" wrapText="1"/>
    </xf>
    <xf numFmtId="0" fontId="0" fillId="0" borderId="0" xfId="0" applyFont="1" applyFill="1" applyBorder="1" applyAlignment="1">
      <alignment wrapText="1"/>
    </xf>
    <xf numFmtId="0" fontId="0" fillId="0" borderId="0" xfId="0" applyFont="1" applyFill="1" applyBorder="1" applyAlignment="1"/>
    <xf numFmtId="0" fontId="43" fillId="0" borderId="0" xfId="0" applyFont="1" applyFill="1" applyAlignment="1">
      <alignment vertical="center"/>
    </xf>
    <xf numFmtId="0" fontId="42" fillId="0" borderId="0" xfId="0" applyFont="1" applyFill="1" applyAlignment="1">
      <alignment horizontal="left" vertical="center"/>
    </xf>
    <xf numFmtId="0" fontId="45" fillId="0" borderId="0" xfId="0" applyFont="1" applyFill="1" applyAlignment="1">
      <alignment horizontal="left"/>
    </xf>
    <xf numFmtId="0" fontId="46" fillId="0" borderId="0" xfId="0" applyFont="1" applyFill="1" applyAlignment="1">
      <alignment horizontal="left" vertical="center"/>
    </xf>
    <xf numFmtId="0" fontId="0" fillId="2" borderId="0" xfId="0" applyFill="1" applyAlignment="1">
      <alignment horizontal="left" vertical="top" wrapText="1"/>
    </xf>
    <xf numFmtId="0" fontId="2" fillId="2" borderId="0" xfId="1" applyFill="1" applyAlignment="1">
      <alignment horizontal="center"/>
    </xf>
    <xf numFmtId="0" fontId="0" fillId="0" borderId="0" xfId="0" applyAlignment="1">
      <alignment horizontal="center"/>
    </xf>
    <xf numFmtId="0" fontId="37" fillId="2" borderId="0" xfId="0" applyFont="1" applyFill="1" applyAlignment="1">
      <alignment horizontal="left" vertical="center"/>
    </xf>
    <xf numFmtId="0" fontId="14" fillId="2" borderId="3" xfId="0" applyFont="1" applyFill="1" applyBorder="1" applyAlignment="1">
      <alignment horizontal="left" vertical="top" wrapText="1"/>
    </xf>
    <xf numFmtId="0" fontId="13" fillId="2" borderId="0" xfId="0" applyFont="1" applyFill="1" applyAlignment="1">
      <alignment horizontal="left" vertical="center" wrapText="1"/>
    </xf>
    <xf numFmtId="0" fontId="0" fillId="0" borderId="0" xfId="0" applyAlignment="1"/>
    <xf numFmtId="0" fontId="2" fillId="0" borderId="0" xfId="1" applyAlignment="1">
      <alignment horizontal="center"/>
    </xf>
    <xf numFmtId="0" fontId="0" fillId="0" borderId="0" xfId="0" applyAlignment="1">
      <alignment vertical="top" wrapText="1"/>
    </xf>
    <xf numFmtId="0" fontId="0" fillId="0" borderId="0" xfId="0" applyAlignment="1">
      <alignment horizontal="left"/>
    </xf>
    <xf numFmtId="0" fontId="0" fillId="0" borderId="0" xfId="0" applyAlignment="1">
      <alignment horizontal="left" vertical="top" wrapText="1"/>
    </xf>
    <xf numFmtId="0" fontId="2" fillId="2" borderId="0" xfId="1" applyFill="1" applyAlignment="1">
      <alignment horizontal="left"/>
    </xf>
    <xf numFmtId="0" fontId="0" fillId="0" borderId="0" xfId="0" applyAlignment="1">
      <alignment horizontal="left" vertical="top"/>
    </xf>
    <xf numFmtId="0" fontId="2" fillId="0" borderId="0" xfId="1" applyAlignment="1">
      <alignment horizontal="left"/>
    </xf>
  </cellXfs>
  <cellStyles count="2">
    <cellStyle name="Hyperlink" xfId="1" builtinId="8"/>
    <cellStyle name="Normal" xfId="0" builtinId="0"/>
  </cellStyles>
  <dxfs count="23">
    <dxf>
      <font>
        <color rgb="FF9C0006"/>
      </font>
      <fill>
        <patternFill>
          <bgColor rgb="FFFFC7CE"/>
        </patternFill>
      </fill>
    </dxf>
    <dxf>
      <font>
        <color rgb="FF9C0006"/>
      </font>
      <fill>
        <patternFill>
          <bgColor rgb="FFFFC7CE"/>
        </patternFill>
      </fill>
    </dxf>
    <dxf>
      <font>
        <color theme="0"/>
      </font>
      <fill>
        <patternFill>
          <bgColor theme="0"/>
        </patternFill>
      </fill>
    </dxf>
    <dxf>
      <font>
        <b/>
        <i val="0"/>
        <color theme="9" tint="-0.24994659260841701"/>
      </font>
      <fill>
        <patternFill>
          <bgColor theme="9" tint="0.39994506668294322"/>
        </patternFill>
      </fill>
    </dxf>
    <dxf>
      <font>
        <b/>
        <i val="0"/>
        <color theme="9" tint="-0.24994659260841701"/>
      </font>
      <fill>
        <patternFill>
          <bgColor theme="9" tint="0.59996337778862885"/>
        </patternFill>
      </fill>
    </dxf>
    <dxf>
      <font>
        <b/>
        <i val="0"/>
        <color theme="7" tint="-0.24994659260841701"/>
      </font>
      <fill>
        <patternFill>
          <bgColor theme="7" tint="0.79998168889431442"/>
        </patternFill>
      </fill>
    </dxf>
    <dxf>
      <font>
        <b/>
        <i val="0"/>
        <color theme="5" tint="-0.24994659260841701"/>
      </font>
      <fill>
        <patternFill>
          <bgColor theme="5" tint="0.59996337778862885"/>
        </patternFill>
      </fill>
    </dxf>
    <dxf>
      <font>
        <b/>
        <i val="0"/>
        <color theme="5" tint="-0.24994659260841701"/>
      </font>
      <fill>
        <patternFill>
          <bgColor theme="5" tint="0.39994506668294322"/>
        </patternFill>
      </fill>
    </dxf>
    <dxf>
      <font>
        <b/>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C7486"/>
      <color rgb="FF277588"/>
      <color rgb="FF003399"/>
      <color rgb="FFB3B3B2"/>
      <color rgb="FFFBBF18"/>
      <color rgb="FFFFCC00"/>
      <color rgb="FFABD91A"/>
      <color rgb="FF9FAE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22619009271203E-2"/>
          <c:y val="4.8484829974772617E-2"/>
          <c:w val="0.89663164157664066"/>
          <c:h val="0.75646566205080901"/>
        </c:manualLayout>
      </c:layout>
      <c:lineChart>
        <c:grouping val="stacked"/>
        <c:varyColors val="0"/>
        <c:ser>
          <c:idx val="0"/>
          <c:order val="0"/>
          <c:tx>
            <c:strRef>
              <c:f>Summary!$D$26</c:f>
              <c:strCache>
                <c:ptCount val="1"/>
                <c:pt idx="0">
                  <c:v>Weighted average</c:v>
                </c:pt>
              </c:strCache>
            </c:strRef>
          </c:tx>
          <c:spPr>
            <a:ln w="28575" cap="rnd">
              <a:noFill/>
              <a:round/>
            </a:ln>
            <a:effectLst/>
          </c:spPr>
          <c:marker>
            <c:symbol val="circle"/>
            <c:size val="5"/>
            <c:spPr>
              <a:solidFill>
                <a:schemeClr val="accent1"/>
              </a:solidFill>
              <a:ln w="9525">
                <a:solidFill>
                  <a:schemeClr val="accent1"/>
                </a:solidFill>
              </a:ln>
              <a:effectLst/>
            </c:spPr>
          </c:marker>
          <c:dPt>
            <c:idx val="0"/>
            <c:marker>
              <c:symbol val="circle"/>
              <c:size val="7"/>
              <c:spPr>
                <a:solidFill>
                  <a:srgbClr val="003399"/>
                </a:solidFill>
                <a:ln w="9525">
                  <a:solidFill>
                    <a:srgbClr val="003399"/>
                  </a:solidFill>
                </a:ln>
                <a:effectLst/>
              </c:spPr>
            </c:marker>
            <c:bubble3D val="0"/>
            <c:extLst>
              <c:ext xmlns:c16="http://schemas.microsoft.com/office/drawing/2014/chart" uri="{C3380CC4-5D6E-409C-BE32-E72D297353CC}">
                <c16:uniqueId val="{00000000-6A51-4BF3-93D0-77ABD6B26775}"/>
              </c:ext>
            </c:extLst>
          </c:dPt>
          <c:dPt>
            <c:idx val="1"/>
            <c:marker>
              <c:symbol val="circle"/>
              <c:size val="7"/>
              <c:spPr>
                <a:solidFill>
                  <a:srgbClr val="9FAEE5"/>
                </a:solidFill>
                <a:ln w="9525">
                  <a:solidFill>
                    <a:srgbClr val="9FAEE5"/>
                  </a:solidFill>
                </a:ln>
                <a:effectLst/>
              </c:spPr>
            </c:marker>
            <c:bubble3D val="0"/>
            <c:extLst>
              <c:ext xmlns:c16="http://schemas.microsoft.com/office/drawing/2014/chart" uri="{C3380CC4-5D6E-409C-BE32-E72D297353CC}">
                <c16:uniqueId val="{00000001-6A51-4BF3-93D0-77ABD6B26775}"/>
              </c:ext>
            </c:extLst>
          </c:dPt>
          <c:dPt>
            <c:idx val="3"/>
            <c:marker>
              <c:symbol val="circle"/>
              <c:size val="7"/>
              <c:spPr>
                <a:solidFill>
                  <a:srgbClr val="FBBF18"/>
                </a:solidFill>
                <a:ln w="9525">
                  <a:solidFill>
                    <a:srgbClr val="FBBF18"/>
                  </a:solidFill>
                </a:ln>
                <a:effectLst/>
              </c:spPr>
            </c:marker>
            <c:bubble3D val="0"/>
            <c:extLst>
              <c:ext xmlns:c16="http://schemas.microsoft.com/office/drawing/2014/chart" uri="{C3380CC4-5D6E-409C-BE32-E72D297353CC}">
                <c16:uniqueId val="{00000002-6A51-4BF3-93D0-77ABD6B26775}"/>
              </c:ext>
            </c:extLst>
          </c:dPt>
          <c:dPt>
            <c:idx val="4"/>
            <c:marker>
              <c:symbol val="circle"/>
              <c:size val="7"/>
              <c:spPr>
                <a:solidFill>
                  <a:srgbClr val="ABD91A"/>
                </a:solidFill>
                <a:ln w="9525">
                  <a:solidFill>
                    <a:srgbClr val="ABD91A"/>
                  </a:solidFill>
                </a:ln>
                <a:effectLst/>
              </c:spPr>
            </c:marker>
            <c:bubble3D val="0"/>
            <c:extLst>
              <c:ext xmlns:c16="http://schemas.microsoft.com/office/drawing/2014/chart" uri="{C3380CC4-5D6E-409C-BE32-E72D297353CC}">
                <c16:uniqueId val="{00000003-6A51-4BF3-93D0-77ABD6B26775}"/>
              </c:ext>
            </c:extLst>
          </c:dPt>
          <c:dPt>
            <c:idx val="5"/>
            <c:marker>
              <c:symbol val="circle"/>
              <c:size val="7"/>
              <c:spPr>
                <a:solidFill>
                  <a:srgbClr val="B3B3B2"/>
                </a:solidFill>
                <a:ln w="9525">
                  <a:solidFill>
                    <a:srgbClr val="B3B3B2"/>
                  </a:solidFill>
                </a:ln>
                <a:effectLst/>
              </c:spPr>
            </c:marker>
            <c:bubble3D val="0"/>
            <c:extLst>
              <c:ext xmlns:c16="http://schemas.microsoft.com/office/drawing/2014/chart" uri="{C3380CC4-5D6E-409C-BE32-E72D297353CC}">
                <c16:uniqueId val="{00000004-6A51-4BF3-93D0-77ABD6B26775}"/>
              </c:ext>
            </c:extLst>
          </c:dPt>
          <c:dPt>
            <c:idx val="6"/>
            <c:marker>
              <c:symbol val="circle"/>
              <c:size val="7"/>
              <c:spPr>
                <a:solidFill>
                  <a:srgbClr val="277588"/>
                </a:solidFill>
                <a:ln w="9525">
                  <a:solidFill>
                    <a:srgbClr val="277588"/>
                  </a:solidFill>
                </a:ln>
                <a:effectLst/>
              </c:spPr>
            </c:marker>
            <c:bubble3D val="0"/>
            <c:extLst>
              <c:ext xmlns:c16="http://schemas.microsoft.com/office/drawing/2014/chart" uri="{C3380CC4-5D6E-409C-BE32-E72D297353CC}">
                <c16:uniqueId val="{00000005-6A51-4BF3-93D0-77ABD6B26775}"/>
              </c:ext>
            </c:extLst>
          </c:dPt>
          <c:dLbls>
            <c:spPr>
              <a:solidFill>
                <a:schemeClr val="bg1">
                  <a:alpha val="5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Summary!$C$27:$C$33</c:f>
              <c:strCache>
                <c:ptCount val="7"/>
                <c:pt idx="0">
                  <c:v>1. Eco-tourism</c:v>
                </c:pt>
                <c:pt idx="1">
                  <c:v>2. Cycling Infrastructure</c:v>
                </c:pt>
                <c:pt idx="2">
                  <c:v>3. Public transport</c:v>
                </c:pt>
                <c:pt idx="3">
                  <c:v>4. Bike rental schemes</c:v>
                </c:pt>
                <c:pt idx="4">
                  <c:v>5. Accommodation and Gastronomy </c:v>
                </c:pt>
                <c:pt idx="5">
                  <c:v>6. Touristic offers</c:v>
                </c:pt>
                <c:pt idx="6">
                  <c:v>7. Monitoring</c:v>
                </c:pt>
              </c:strCache>
            </c:strRef>
          </c:cat>
          <c:val>
            <c:numRef>
              <c:f>Summary!$D$27:$D$33</c:f>
              <c:numCache>
                <c:formatCode>#,##0.0</c:formatCode>
                <c:ptCount val="7"/>
                <c:pt idx="0">
                  <c:v>2.5</c:v>
                </c:pt>
                <c:pt idx="1">
                  <c:v>1.857142857142857</c:v>
                </c:pt>
                <c:pt idx="2">
                  <c:v>3.3333333333333339</c:v>
                </c:pt>
                <c:pt idx="3">
                  <c:v>5</c:v>
                </c:pt>
                <c:pt idx="4">
                  <c:v>2.75</c:v>
                </c:pt>
                <c:pt idx="5">
                  <c:v>3.3333333333333344</c:v>
                </c:pt>
                <c:pt idx="6">
                  <c:v>2</c:v>
                </c:pt>
              </c:numCache>
            </c:numRef>
          </c:val>
          <c:smooth val="0"/>
          <c:extLst>
            <c:ext xmlns:c16="http://schemas.microsoft.com/office/drawing/2014/chart" uri="{C3380CC4-5D6E-409C-BE32-E72D297353CC}">
              <c16:uniqueId val="{00000000-0ED1-481A-90F5-E642E2CB65A9}"/>
            </c:ext>
          </c:extLst>
        </c:ser>
        <c:dLbls>
          <c:showLegendKey val="0"/>
          <c:showVal val="0"/>
          <c:showCatName val="0"/>
          <c:showSerName val="0"/>
          <c:showPercent val="0"/>
          <c:showBubbleSize val="0"/>
        </c:dLbls>
        <c:marker val="1"/>
        <c:smooth val="0"/>
        <c:axId val="659769200"/>
        <c:axId val="659764936"/>
      </c:lineChart>
      <c:stockChart>
        <c:ser>
          <c:idx val="1"/>
          <c:order val="1"/>
          <c:tx>
            <c:strRef>
              <c:f>Summary!$E$26</c:f>
              <c:strCache>
                <c:ptCount val="1"/>
                <c:pt idx="0">
                  <c:v>-Stdev/2</c:v>
                </c:pt>
              </c:strCache>
            </c:strRef>
          </c:tx>
          <c:spPr>
            <a:ln w="19050" cap="rnd">
              <a:noFill/>
              <a:round/>
            </a:ln>
            <a:effectLst/>
          </c:spPr>
          <c:marker>
            <c:symbol val="none"/>
          </c:marker>
          <c:cat>
            <c:strRef>
              <c:f>Summary!$C$27:$C$33</c:f>
              <c:strCache>
                <c:ptCount val="7"/>
                <c:pt idx="0">
                  <c:v>1. Eco-tourism</c:v>
                </c:pt>
                <c:pt idx="1">
                  <c:v>2. Cycling Infrastructure</c:v>
                </c:pt>
                <c:pt idx="2">
                  <c:v>3. Public transport</c:v>
                </c:pt>
                <c:pt idx="3">
                  <c:v>4. Bike rental schemes</c:v>
                </c:pt>
                <c:pt idx="4">
                  <c:v>5. Accommodation and Gastronomy </c:v>
                </c:pt>
                <c:pt idx="5">
                  <c:v>6. Touristic offers</c:v>
                </c:pt>
                <c:pt idx="6">
                  <c:v>7. Monitoring</c:v>
                </c:pt>
              </c:strCache>
            </c:strRef>
          </c:cat>
          <c:val>
            <c:numRef>
              <c:f>Summary!$E$27:$E$33</c:f>
              <c:numCache>
                <c:formatCode>#,##0.0</c:formatCode>
                <c:ptCount val="7"/>
                <c:pt idx="0">
                  <c:v>1.9755955759149242</c:v>
                </c:pt>
                <c:pt idx="1">
                  <c:v>1.5121100774716798</c:v>
                </c:pt>
                <c:pt idx="2">
                  <c:v>2.816935553839012</c:v>
                </c:pt>
                <c:pt idx="3">
                  <c:v>5</c:v>
                </c:pt>
                <c:pt idx="4">
                  <c:v>2.5</c:v>
                </c:pt>
                <c:pt idx="5">
                  <c:v>2.6502032822693611</c:v>
                </c:pt>
                <c:pt idx="6">
                  <c:v>2</c:v>
                </c:pt>
              </c:numCache>
            </c:numRef>
          </c:val>
          <c:smooth val="0"/>
          <c:extLst>
            <c:ext xmlns:c16="http://schemas.microsoft.com/office/drawing/2014/chart" uri="{C3380CC4-5D6E-409C-BE32-E72D297353CC}">
              <c16:uniqueId val="{00000001-0ED1-481A-90F5-E642E2CB65A9}"/>
            </c:ext>
          </c:extLst>
        </c:ser>
        <c:ser>
          <c:idx val="2"/>
          <c:order val="2"/>
          <c:tx>
            <c:strRef>
              <c:f>Summary!$F$26</c:f>
              <c:strCache>
                <c:ptCount val="1"/>
                <c:pt idx="0">
                  <c:v>Min</c:v>
                </c:pt>
              </c:strCache>
            </c:strRef>
          </c:tx>
          <c:spPr>
            <a:ln w="19050" cap="rnd">
              <a:noFill/>
              <a:round/>
            </a:ln>
            <a:effectLst/>
          </c:spPr>
          <c:marker>
            <c:symbol val="none"/>
          </c:marker>
          <c:cat>
            <c:strRef>
              <c:f>Summary!$C$27:$C$33</c:f>
              <c:strCache>
                <c:ptCount val="7"/>
                <c:pt idx="0">
                  <c:v>1. Eco-tourism</c:v>
                </c:pt>
                <c:pt idx="1">
                  <c:v>2. Cycling Infrastructure</c:v>
                </c:pt>
                <c:pt idx="2">
                  <c:v>3. Public transport</c:v>
                </c:pt>
                <c:pt idx="3">
                  <c:v>4. Bike rental schemes</c:v>
                </c:pt>
                <c:pt idx="4">
                  <c:v>5. Accommodation and Gastronomy </c:v>
                </c:pt>
                <c:pt idx="5">
                  <c:v>6. Touristic offers</c:v>
                </c:pt>
                <c:pt idx="6">
                  <c:v>7. Monitoring</c:v>
                </c:pt>
              </c:strCache>
            </c:strRef>
          </c:cat>
          <c:val>
            <c:numRef>
              <c:f>Summary!$F$27:$F$33</c:f>
              <c:numCache>
                <c:formatCode>#,##0.0</c:formatCode>
                <c:ptCount val="7"/>
                <c:pt idx="0">
                  <c:v>1</c:v>
                </c:pt>
                <c:pt idx="1">
                  <c:v>1</c:v>
                </c:pt>
                <c:pt idx="2">
                  <c:v>2</c:v>
                </c:pt>
                <c:pt idx="3">
                  <c:v>5</c:v>
                </c:pt>
                <c:pt idx="4">
                  <c:v>2</c:v>
                </c:pt>
                <c:pt idx="5">
                  <c:v>1</c:v>
                </c:pt>
                <c:pt idx="6">
                  <c:v>2</c:v>
                </c:pt>
              </c:numCache>
            </c:numRef>
          </c:val>
          <c:smooth val="0"/>
          <c:extLst>
            <c:ext xmlns:c16="http://schemas.microsoft.com/office/drawing/2014/chart" uri="{C3380CC4-5D6E-409C-BE32-E72D297353CC}">
              <c16:uniqueId val="{00000002-0ED1-481A-90F5-E642E2CB65A9}"/>
            </c:ext>
          </c:extLst>
        </c:ser>
        <c:ser>
          <c:idx val="3"/>
          <c:order val="3"/>
          <c:tx>
            <c:strRef>
              <c:f>Summary!$G$26</c:f>
              <c:strCache>
                <c:ptCount val="1"/>
                <c:pt idx="0">
                  <c:v>Max</c:v>
                </c:pt>
              </c:strCache>
            </c:strRef>
          </c:tx>
          <c:spPr>
            <a:ln w="19050" cap="rnd">
              <a:noFill/>
              <a:round/>
            </a:ln>
            <a:effectLst/>
          </c:spPr>
          <c:marker>
            <c:symbol val="none"/>
          </c:marker>
          <c:cat>
            <c:strRef>
              <c:f>Summary!$C$27:$C$33</c:f>
              <c:strCache>
                <c:ptCount val="7"/>
                <c:pt idx="0">
                  <c:v>1. Eco-tourism</c:v>
                </c:pt>
                <c:pt idx="1">
                  <c:v>2. Cycling Infrastructure</c:v>
                </c:pt>
                <c:pt idx="2">
                  <c:v>3. Public transport</c:v>
                </c:pt>
                <c:pt idx="3">
                  <c:v>4. Bike rental schemes</c:v>
                </c:pt>
                <c:pt idx="4">
                  <c:v>5. Accommodation and Gastronomy </c:v>
                </c:pt>
                <c:pt idx="5">
                  <c:v>6. Touristic offers</c:v>
                </c:pt>
                <c:pt idx="6">
                  <c:v>7. Monitoring</c:v>
                </c:pt>
              </c:strCache>
            </c:strRef>
          </c:cat>
          <c:val>
            <c:numRef>
              <c:f>Summary!$G$27:$G$33</c:f>
              <c:numCache>
                <c:formatCode>#,##0.0</c:formatCode>
                <c:ptCount val="7"/>
                <c:pt idx="0">
                  <c:v>4</c:v>
                </c:pt>
                <c:pt idx="1">
                  <c:v>3</c:v>
                </c:pt>
                <c:pt idx="2">
                  <c:v>5</c:v>
                </c:pt>
                <c:pt idx="3">
                  <c:v>5</c:v>
                </c:pt>
                <c:pt idx="4">
                  <c:v>3</c:v>
                </c:pt>
                <c:pt idx="5">
                  <c:v>5</c:v>
                </c:pt>
                <c:pt idx="6">
                  <c:v>2</c:v>
                </c:pt>
              </c:numCache>
            </c:numRef>
          </c:val>
          <c:smooth val="0"/>
          <c:extLst>
            <c:ext xmlns:c16="http://schemas.microsoft.com/office/drawing/2014/chart" uri="{C3380CC4-5D6E-409C-BE32-E72D297353CC}">
              <c16:uniqueId val="{00000003-0ED1-481A-90F5-E642E2CB65A9}"/>
            </c:ext>
          </c:extLst>
        </c:ser>
        <c:ser>
          <c:idx val="4"/>
          <c:order val="4"/>
          <c:tx>
            <c:strRef>
              <c:f>Summary!$H$26</c:f>
              <c:strCache>
                <c:ptCount val="1"/>
                <c:pt idx="0">
                  <c:v>+Stdev/2</c:v>
                </c:pt>
              </c:strCache>
            </c:strRef>
          </c:tx>
          <c:spPr>
            <a:ln w="19050" cap="rnd">
              <a:noFill/>
              <a:round/>
            </a:ln>
            <a:effectLst/>
          </c:spPr>
          <c:marker>
            <c:symbol val="none"/>
          </c:marker>
          <c:dPt>
            <c:idx val="2"/>
            <c:marker>
              <c:symbol val="none"/>
            </c:marker>
            <c:bubble3D val="0"/>
            <c:extLst>
              <c:ext xmlns:c16="http://schemas.microsoft.com/office/drawing/2014/chart" uri="{C3380CC4-5D6E-409C-BE32-E72D297353CC}">
                <c16:uniqueId val="{00000006-6A51-4BF3-93D0-77ABD6B26775}"/>
              </c:ext>
            </c:extLst>
          </c:dPt>
          <c:cat>
            <c:strRef>
              <c:f>Summary!$C$27:$C$33</c:f>
              <c:strCache>
                <c:ptCount val="7"/>
                <c:pt idx="0">
                  <c:v>1. Eco-tourism</c:v>
                </c:pt>
                <c:pt idx="1">
                  <c:v>2. Cycling Infrastructure</c:v>
                </c:pt>
                <c:pt idx="2">
                  <c:v>3. Public transport</c:v>
                </c:pt>
                <c:pt idx="3">
                  <c:v>4. Bike rental schemes</c:v>
                </c:pt>
                <c:pt idx="4">
                  <c:v>5. Accommodation and Gastronomy </c:v>
                </c:pt>
                <c:pt idx="5">
                  <c:v>6. Touristic offers</c:v>
                </c:pt>
                <c:pt idx="6">
                  <c:v>7. Monitoring</c:v>
                </c:pt>
              </c:strCache>
            </c:strRef>
          </c:cat>
          <c:val>
            <c:numRef>
              <c:f>Summary!$H$27:$H$33</c:f>
              <c:numCache>
                <c:formatCode>#,##0.0</c:formatCode>
                <c:ptCount val="7"/>
                <c:pt idx="0">
                  <c:v>3.024404424085076</c:v>
                </c:pt>
                <c:pt idx="1">
                  <c:v>2.2021756368140339</c:v>
                </c:pt>
                <c:pt idx="2">
                  <c:v>3.8497311128276559</c:v>
                </c:pt>
                <c:pt idx="3">
                  <c:v>5</c:v>
                </c:pt>
                <c:pt idx="4">
                  <c:v>3</c:v>
                </c:pt>
                <c:pt idx="5">
                  <c:v>4.0164633843973077</c:v>
                </c:pt>
                <c:pt idx="6">
                  <c:v>2</c:v>
                </c:pt>
              </c:numCache>
            </c:numRef>
          </c:val>
          <c:smooth val="0"/>
          <c:extLst>
            <c:ext xmlns:c16="http://schemas.microsoft.com/office/drawing/2014/chart" uri="{C3380CC4-5D6E-409C-BE32-E72D297353CC}">
              <c16:uniqueId val="{00000004-0ED1-481A-90F5-E642E2CB65A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headEnd type="none"/>
              <a:tailEnd type="none"/>
            </a:ln>
            <a:effectLst/>
          </c:spPr>
        </c:hiLowLines>
        <c:upDownBars>
          <c:gapWidth val="150"/>
          <c:upBars>
            <c:spPr>
              <a:noFill/>
              <a:ln w="9525" cap="flat" cmpd="sng" algn="ctr">
                <a:solidFill>
                  <a:schemeClr val="tx1">
                    <a:lumMod val="65000"/>
                    <a:lumOff val="35000"/>
                  </a:schemeClr>
                </a:solidFill>
                <a:round/>
              </a:ln>
              <a:effectLst/>
            </c:spPr>
          </c:upBars>
          <c:downBars>
            <c:spPr>
              <a:noFill/>
              <a:ln w="9525" cap="flat" cmpd="sng" algn="ctr">
                <a:solidFill>
                  <a:schemeClr val="tx1">
                    <a:lumMod val="65000"/>
                    <a:lumOff val="35000"/>
                  </a:schemeClr>
                </a:solidFill>
                <a:round/>
              </a:ln>
              <a:effectLst/>
            </c:spPr>
          </c:downBars>
        </c:upDownBars>
        <c:axId val="659765264"/>
        <c:axId val="659769856"/>
      </c:stockChart>
      <c:catAx>
        <c:axId val="659769200"/>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59764936"/>
        <c:crosses val="autoZero"/>
        <c:auto val="1"/>
        <c:lblAlgn val="ctr"/>
        <c:lblOffset val="100"/>
        <c:noMultiLvlLbl val="0"/>
      </c:catAx>
      <c:valAx>
        <c:axId val="659764936"/>
        <c:scaling>
          <c:orientation val="maxMin"/>
          <c:max val="5"/>
          <c:min val="1"/>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0"/>
              <a:lstStyle/>
              <a:p>
                <a:pPr>
                  <a:defRPr sz="1000" b="0" i="0" u="none" strike="noStrike" kern="1200" baseline="0">
                    <a:solidFill>
                      <a:schemeClr val="tx1">
                        <a:lumMod val="65000"/>
                        <a:lumOff val="35000"/>
                      </a:schemeClr>
                    </a:solidFill>
                    <a:latin typeface="+mn-lt"/>
                    <a:ea typeface="+mn-ea"/>
                    <a:cs typeface="+mn-cs"/>
                  </a:defRPr>
                </a:pPr>
                <a:r>
                  <a:rPr lang="en-US">
                    <a:solidFill>
                      <a:srgbClr val="00B050"/>
                    </a:solidFill>
                    <a:latin typeface="Wingdings" panose="05000000000000000000" pitchFamily="2" charset="2"/>
                  </a:rPr>
                  <a:t>J</a:t>
                </a:r>
                <a:r>
                  <a:rPr lang="en-US" baseline="0">
                    <a:solidFill>
                      <a:srgbClr val="00B050"/>
                    </a:solidFill>
                    <a:latin typeface="+mn-lt"/>
                  </a:rPr>
                  <a:t> </a:t>
                </a:r>
                <a:r>
                  <a:rPr lang="en-US" sz="1000" b="0" i="0" u="none" strike="noStrike" baseline="0">
                    <a:effectLst/>
                  </a:rPr>
                  <a:t>=</a:t>
                </a:r>
              </a:p>
              <a:p>
                <a:pPr>
                  <a:defRPr/>
                </a:pPr>
                <a:endParaRPr lang="en-US"/>
              </a:p>
              <a:p>
                <a:pPr>
                  <a:defRPr/>
                </a:pPr>
                <a:endParaRPr lang="en-US"/>
              </a:p>
              <a:p>
                <a:pPr>
                  <a:defRPr/>
                </a:pPr>
                <a:endParaRPr lang="en-US"/>
              </a:p>
              <a:p>
                <a:pPr>
                  <a:defRPr/>
                </a:pPr>
                <a:r>
                  <a:rPr lang="en-US"/>
                  <a:t> </a:t>
                </a: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endParaRPr lang="en-US" baseline="0"/>
              </a:p>
              <a:p>
                <a:pPr>
                  <a:defRPr/>
                </a:pPr>
                <a:r>
                  <a:rPr lang="en-US" sz="1000" b="0" i="0" u="none" strike="noStrike" baseline="0">
                    <a:solidFill>
                      <a:srgbClr val="FF0000"/>
                    </a:solidFill>
                    <a:effectLst/>
                    <a:latin typeface="Wingdings" panose="05000000000000000000" pitchFamily="2" charset="2"/>
                  </a:rPr>
                  <a:t>L</a:t>
                </a:r>
                <a:r>
                  <a:rPr lang="en-US" sz="1000" b="0" i="0" u="none" strike="noStrike" baseline="0">
                    <a:effectLst/>
                  </a:rPr>
                  <a:t> = </a:t>
                </a:r>
                <a:r>
                  <a:rPr lang="en-US" baseline="0"/>
                  <a:t>  </a:t>
                </a:r>
                <a:endParaRPr lang="en-US">
                  <a:solidFill>
                    <a:srgbClr val="FF0000"/>
                  </a:solidFill>
                  <a:latin typeface="Wingdings" panose="05000000000000000000" pitchFamily="2" charset="2"/>
                </a:endParaRPr>
              </a:p>
            </c:rich>
          </c:tx>
          <c:layout>
            <c:manualLayout>
              <c:xMode val="edge"/>
              <c:yMode val="edge"/>
              <c:x val="8.9659118128340275E-3"/>
              <c:y val="2.6207259540694677E-2"/>
            </c:manualLayout>
          </c:layout>
          <c:overlay val="0"/>
          <c:spPr>
            <a:noFill/>
            <a:ln>
              <a:noFill/>
            </a:ln>
            <a:effectLst/>
          </c:spPr>
          <c:txPr>
            <a:bodyPr rot="0" spcFirstLastPara="1" vertOverflow="ellipsis" wrap="square" anchor="ctr" anchorCtr="0"/>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9769200"/>
        <c:crosses val="autoZero"/>
        <c:crossBetween val="between"/>
        <c:majorUnit val="1"/>
        <c:minorUnit val="1"/>
      </c:valAx>
      <c:valAx>
        <c:axId val="659769856"/>
        <c:scaling>
          <c:orientation val="maxMin"/>
          <c:max val="5"/>
          <c:min val="1"/>
        </c:scaling>
        <c:delete val="0"/>
        <c:axPos val="r"/>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9765264"/>
        <c:crosses val="max"/>
        <c:crossBetween val="between"/>
        <c:majorUnit val="1"/>
      </c:valAx>
      <c:catAx>
        <c:axId val="659765264"/>
        <c:scaling>
          <c:orientation val="minMax"/>
        </c:scaling>
        <c:delete val="1"/>
        <c:axPos val="t"/>
        <c:numFmt formatCode="General" sourceLinked="1"/>
        <c:majorTickMark val="none"/>
        <c:minorTickMark val="none"/>
        <c:tickLblPos val="nextTo"/>
        <c:crossAx val="659769856"/>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firstButton="1" fmlaLink="O9"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O9"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fmlaLink="O13"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O15"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Radio" checked="Checked"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firstButton="1" fmlaLink="O17" lockText="1" noThreeD="1"/>
</file>

<file path=xl/ctrlProps/ctrlProp125.xml><?xml version="1.0" encoding="utf-8"?>
<formControlPr xmlns="http://schemas.microsoft.com/office/spreadsheetml/2009/9/main" objectType="Radio" checked="Checked"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firstButton="1" fmlaLink="O19"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checked="Checked"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firstButton="1" fmlaLink="O11"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checked="Checked"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fmlaLink="O22" lockText="1" noThreeD="1"/>
</file>

<file path=xl/ctrlProps/ctrlProp148.xml><?xml version="1.0" encoding="utf-8"?>
<formControlPr xmlns="http://schemas.microsoft.com/office/spreadsheetml/2009/9/main" objectType="Radio" checked="Checked"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fmlaLink="O13"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O9"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Radio" firstButton="1" fmlaLink="O15" lockText="1" noThreeD="1"/>
</file>

<file path=xl/ctrlProps/ctrlProp16.xml><?xml version="1.0" encoding="utf-8"?>
<formControlPr xmlns="http://schemas.microsoft.com/office/spreadsheetml/2009/9/main" objectType="Radio" checked="Checked"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Radio" firstButton="1" fmlaLink="O13"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Radio" firstButton="1" fmlaLink="O11"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checked="Checked" firstButton="1" fmlaLink="$O$1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Radio" firstButton="1" fmlaLink="O9"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Radio" firstButton="1" fmlaLink="O13"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Radio" firstButton="1" fmlaLink="O15"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firstButton="1" fmlaLink="O15"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Radio" firstButton="1" fmlaLink="O11"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Radio" checked="Checked"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Radio" firstButton="1" fmlaLink="$O$18"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Radio" checked="Checked" firstButton="1" fmlaLink="O9"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O11" lockText="1"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Radio" checked="Checked"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Radio" checked="Checked"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firstButton="1" fmlaLink="O13"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checked="Checked"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firstButton="1" fmlaLink="O15"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checked="Checked"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firstButton="1" fmlaLink="O17"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checked="Checked"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lockText="1" noThreeD="1"/>
</file>

<file path=xl/ctrlProps/ctrlProp249.xml><?xml version="1.0" encoding="utf-8"?>
<formControlPr xmlns="http://schemas.microsoft.com/office/spreadsheetml/2009/9/main" objectType="Radio" firstButton="1" fmlaLink="O21" lockText="1" noThreeD="1"/>
</file>

<file path=xl/ctrlProps/ctrlProp25.xml><?xml version="1.0" encoding="utf-8"?>
<formControlPr xmlns="http://schemas.microsoft.com/office/spreadsheetml/2009/9/main" objectType="Radio" firstButton="1" fmlaLink="O19"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Radio" firstButton="1" fmlaLink="O1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GBox" noThreeD="1"/>
</file>

<file path=xl/ctrlProps/ctrlProp27.xml><?xml version="1.0" encoding="utf-8"?>
<formControlPr xmlns="http://schemas.microsoft.com/office/spreadsheetml/2009/9/main" objectType="Radio" checked="Checked" lockText="1" noThreeD="1"/>
</file>

<file path=xl/ctrlProps/ctrlProp270.xml><?xml version="1.0" encoding="utf-8"?>
<formControlPr xmlns="http://schemas.microsoft.com/office/spreadsheetml/2009/9/main" objectType="Radio" firstButton="1" fmlaLink="$O$24" lockText="1" noThreeD="1"/>
</file>

<file path=xl/ctrlProps/ctrlProp271.xml><?xml version="1.0" encoding="utf-8"?>
<formControlPr xmlns="http://schemas.microsoft.com/office/spreadsheetml/2009/9/main" objectType="Radio"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checked="Checked" lockText="1" noThreeD="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Radio" firstButton="1" fmlaLink="O9"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Radio" firstButton="1" fmlaLink="O11" lockText="1" noThreeD="1"/>
</file>

<file path=xl/ctrlProps/ctrlProp283.xml><?xml version="1.0" encoding="utf-8"?>
<formControlPr xmlns="http://schemas.microsoft.com/office/spreadsheetml/2009/9/main" objectType="Radio" checked="Checked"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Radio" lockText="1"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O13"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Radio"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Radio" firstButton="1" fmlaLink="$O$16"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00.xml><?xml version="1.0" encoding="utf-8"?>
<formControlPr xmlns="http://schemas.microsoft.com/office/spreadsheetml/2009/9/main" objectType="Radio" lockText="1" noThreeD="1"/>
</file>

<file path=xl/ctrlProps/ctrlProp301.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checked="Checked" firstButton="1" fmlaLink="O17"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O22"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checked="Checked"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firstButton="1" fmlaLink="O9" lockText="1" noThreeD="1"/>
</file>

<file path=xl/ctrlProps/ctrlProp51.xml><?xml version="1.0" encoding="utf-8"?>
<formControlPr xmlns="http://schemas.microsoft.com/office/spreadsheetml/2009/9/main" objectType="Radio" checked="Checked"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O11" lockText="1" noThreeD="1"/>
</file>

<file path=xl/ctrlProps/ctrlProp57.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checked="Checked" firstButton="1" fmlaLink="O13"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O11"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O15"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firstButton="1" fmlaLink="O17"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firstButton="1" fmlaLink="O19" lockText="1" noThreeD="1"/>
</file>

<file path=xl/ctrlProps/ctrlProp87.xml><?xml version="1.0" encoding="utf-8"?>
<formControlPr xmlns="http://schemas.microsoft.com/office/spreadsheetml/2009/9/main" objectType="Radio" checked="Checked"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firstButton="1" fmlaLink="O21"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O25"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creativecommons.org/licenses/by/4.0/deed.en" TargetMode="External"/><Relationship Id="rId2" Type="http://schemas.openxmlformats.org/officeDocument/2006/relationships/image" Target="../media/image1.png"/><Relationship Id="rId1" Type="http://schemas.openxmlformats.org/officeDocument/2006/relationships/hyperlink" Target="http://www.interreg-danube.eu/approved-projects/ecovelotour" TargetMode="External"/><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interreg-danube.eu/approved-projects/ecovelotour" TargetMode="External"/></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interreg-danube.eu/approved-projects/ecovelotour" TargetMode="External"/></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414522</xdr:colOff>
      <xdr:row>4</xdr:row>
      <xdr:rowOff>182801</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500" y="190500"/>
          <a:ext cx="2027422" cy="760651"/>
        </a:xfrm>
        <a:prstGeom prst="rect">
          <a:avLst/>
        </a:prstGeom>
      </xdr:spPr>
    </xdr:pic>
    <xdr:clientData fLocksWithSheet="0"/>
  </xdr:twoCellAnchor>
  <xdr:twoCellAnchor editAs="oneCell">
    <xdr:from>
      <xdr:col>1</xdr:col>
      <xdr:colOff>0</xdr:colOff>
      <xdr:row>23</xdr:row>
      <xdr:rowOff>0</xdr:rowOff>
    </xdr:from>
    <xdr:to>
      <xdr:col>2</xdr:col>
      <xdr:colOff>375920</xdr:colOff>
      <xdr:row>25</xdr:row>
      <xdr:rowOff>48260</xdr:rowOff>
    </xdr:to>
    <xdr:pic>
      <xdr:nvPicPr>
        <xdr:cNvPr id="4" name="Grafik 3">
          <a:hlinkClick xmlns:r="http://schemas.openxmlformats.org/officeDocument/2006/relationships" r:id="rId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17500" y="3429000"/>
          <a:ext cx="1226820" cy="4292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9675</xdr:colOff>
      <xdr:row>1</xdr:row>
      <xdr:rowOff>11475</xdr:rowOff>
    </xdr:from>
    <xdr:to>
      <xdr:col>3</xdr:col>
      <xdr:colOff>509922</xdr:colOff>
      <xdr:row>4</xdr:row>
      <xdr:rowOff>200626</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24000" y="97200"/>
          <a:ext cx="2024247" cy="760651"/>
        </a:xfrm>
        <a:prstGeom prst="rect">
          <a:avLst/>
        </a:prstGeom>
      </xdr:spPr>
    </xdr:pic>
    <xdr:clientData/>
  </xdr:twoCellAnchor>
  <mc:AlternateContent xmlns:mc="http://schemas.openxmlformats.org/markup-compatibility/2006">
    <mc:Choice xmlns:a14="http://schemas.microsoft.com/office/drawing/2010/main" Requires="a14">
      <xdr:twoCellAnchor>
        <xdr:from>
          <xdr:col>7</xdr:col>
          <xdr:colOff>0</xdr:colOff>
          <xdr:row>8</xdr:row>
          <xdr:rowOff>0</xdr:rowOff>
        </xdr:from>
        <xdr:to>
          <xdr:col>13</xdr:col>
          <xdr:colOff>0</xdr:colOff>
          <xdr:row>9</xdr:row>
          <xdr:rowOff>0</xdr:rowOff>
        </xdr:to>
        <xdr:grpSp>
          <xdr:nvGrpSpPr>
            <xdr:cNvPr id="3" name="Gruppieren 2">
              <a:extLst>
                <a:ext uri="{FF2B5EF4-FFF2-40B4-BE49-F238E27FC236}">
                  <a16:creationId xmlns:a16="http://schemas.microsoft.com/office/drawing/2014/main" id="{00000000-0008-0000-0900-000003000000}"/>
                </a:ext>
              </a:extLst>
            </xdr:cNvPr>
            <xdr:cNvGrpSpPr/>
          </xdr:nvGrpSpPr>
          <xdr:grpSpPr>
            <a:xfrm>
              <a:off x="5437188" y="1595438"/>
              <a:ext cx="4810125" cy="381000"/>
              <a:chOff x="5167314" y="1166813"/>
              <a:chExt cx="4572000" cy="381000"/>
            </a:xfrm>
          </xdr:grpSpPr>
          <xdr:sp macro="" textlink="">
            <xdr:nvSpPr>
              <xdr:cNvPr id="9217" name="Group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5167314" y="1166813"/>
                <a:ext cx="4572000" cy="381000"/>
              </a:xfrm>
              <a:prstGeom prst="rect">
                <a:avLst/>
              </a:prstGeom>
              <a:noFill/>
              <a:ln w="9525">
                <a:miter lim="800000"/>
                <a:headEnd/>
                <a:tailEnd/>
              </a:ln>
              <a:extLst>
                <a:ext uri="{909E8E84-426E-40DD-AFC4-6F175D3DCCD1}">
                  <a14:hiddenFill>
                    <a:noFill/>
                  </a14:hiddenFill>
                </a:ext>
              </a:extLst>
            </xdr:spPr>
          </xdr:sp>
          <xdr:sp macro="" textlink="">
            <xdr:nvSpPr>
              <xdr:cNvPr id="9218" name="Option Button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5453063" y="12525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19" name="Option Button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6215063" y="12525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0" name="Option Button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6977063" y="12525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1" name="Option Button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7739063" y="12525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2" name="Option Button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8501063" y="12525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5" name="Option Button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9263063" y="12525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10</xdr:row>
          <xdr:rowOff>0</xdr:rowOff>
        </xdr:from>
        <xdr:to>
          <xdr:col>13</xdr:col>
          <xdr:colOff>0</xdr:colOff>
          <xdr:row>11</xdr:row>
          <xdr:rowOff>0</xdr:rowOff>
        </xdr:to>
        <xdr:grpSp>
          <xdr:nvGrpSpPr>
            <xdr:cNvPr id="4" name="Gruppieren 3">
              <a:extLst>
                <a:ext uri="{FF2B5EF4-FFF2-40B4-BE49-F238E27FC236}">
                  <a16:creationId xmlns:a16="http://schemas.microsoft.com/office/drawing/2014/main" id="{00000000-0008-0000-0900-000004000000}"/>
                </a:ext>
              </a:extLst>
            </xdr:cNvPr>
            <xdr:cNvGrpSpPr/>
          </xdr:nvGrpSpPr>
          <xdr:grpSpPr>
            <a:xfrm>
              <a:off x="5437188" y="2103438"/>
              <a:ext cx="4810125" cy="381000"/>
              <a:chOff x="5167314" y="1666875"/>
              <a:chExt cx="4572000" cy="381000"/>
            </a:xfrm>
          </xdr:grpSpPr>
          <xdr:sp macro="" textlink="">
            <xdr:nvSpPr>
              <xdr:cNvPr id="9223" name="Group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5167314" y="1666875"/>
                <a:ext cx="4572000" cy="381000"/>
              </a:xfrm>
              <a:prstGeom prst="rect">
                <a:avLst/>
              </a:prstGeom>
              <a:noFill/>
              <a:ln w="9525">
                <a:miter lim="800000"/>
                <a:headEnd/>
                <a:tailEnd/>
              </a:ln>
              <a:extLst>
                <a:ext uri="{909E8E84-426E-40DD-AFC4-6F175D3DCCD1}">
                  <a14:hiddenFill>
                    <a:noFill/>
                  </a14:hiddenFill>
                </a:ext>
              </a:extLst>
            </xdr:spPr>
          </xdr:sp>
          <xdr:sp macro="" textlink="">
            <xdr:nvSpPr>
              <xdr:cNvPr id="9224" name="Option Button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5453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5" name="Option Button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6215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6" name="Option Button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6977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7" name="Option Button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7739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8" name="Option Button 12" hidden="1">
                <a:extLst>
                  <a:ext uri="{63B3BB69-23CF-44E3-9099-C40C66FF867C}">
                    <a14:compatExt spid="_x0000_s9228"/>
                  </a:ext>
                  <a:ext uri="{FF2B5EF4-FFF2-40B4-BE49-F238E27FC236}">
                    <a16:creationId xmlns:a16="http://schemas.microsoft.com/office/drawing/2014/main" id="{00000000-0008-0000-0900-00000C240000}"/>
                  </a:ext>
                </a:extLst>
              </xdr:cNvPr>
              <xdr:cNvSpPr/>
            </xdr:nvSpPr>
            <xdr:spPr bwMode="auto">
              <a:xfrm>
                <a:off x="8501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6" name="Option Button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9263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12</xdr:row>
          <xdr:rowOff>0</xdr:rowOff>
        </xdr:from>
        <xdr:to>
          <xdr:col>13</xdr:col>
          <xdr:colOff>0</xdr:colOff>
          <xdr:row>13</xdr:row>
          <xdr:rowOff>0</xdr:rowOff>
        </xdr:to>
        <xdr:grpSp>
          <xdr:nvGrpSpPr>
            <xdr:cNvPr id="5" name="Gruppieren 4">
              <a:extLst>
                <a:ext uri="{FF2B5EF4-FFF2-40B4-BE49-F238E27FC236}">
                  <a16:creationId xmlns:a16="http://schemas.microsoft.com/office/drawing/2014/main" id="{00000000-0008-0000-0900-000005000000}"/>
                </a:ext>
              </a:extLst>
            </xdr:cNvPr>
            <xdr:cNvGrpSpPr/>
          </xdr:nvGrpSpPr>
          <xdr:grpSpPr>
            <a:xfrm>
              <a:off x="5437188" y="2611438"/>
              <a:ext cx="4810125" cy="381000"/>
              <a:chOff x="5167314" y="2166938"/>
              <a:chExt cx="4572000" cy="381000"/>
            </a:xfrm>
          </xdr:grpSpPr>
          <xdr:sp macro="" textlink="">
            <xdr:nvSpPr>
              <xdr:cNvPr id="9229" name="Group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5167314" y="2166938"/>
                <a:ext cx="4572000" cy="381000"/>
              </a:xfrm>
              <a:prstGeom prst="rect">
                <a:avLst/>
              </a:prstGeom>
              <a:noFill/>
              <a:ln w="9525">
                <a:miter lim="800000"/>
                <a:headEnd/>
                <a:tailEnd/>
              </a:ln>
              <a:extLst>
                <a:ext uri="{909E8E84-426E-40DD-AFC4-6F175D3DCCD1}">
                  <a14:hiddenFill>
                    <a:noFill/>
                  </a14:hiddenFill>
                </a:ext>
              </a:extLst>
            </xdr:spPr>
          </xdr:sp>
          <xdr:sp macro="" textlink="">
            <xdr:nvSpPr>
              <xdr:cNvPr id="9230" name="Option Button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5453063" y="225266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1" name="Option Button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6215063" y="225266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2" name="Option Button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6977063" y="225266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3" name="Option Button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7739063" y="225266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4" name="Option Button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8501063" y="225266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7" name="Option Button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9263063" y="225266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0</xdr:rowOff>
        </xdr:from>
        <xdr:to>
          <xdr:col>12</xdr:col>
          <xdr:colOff>0</xdr:colOff>
          <xdr:row>16</xdr:row>
          <xdr:rowOff>12700</xdr:rowOff>
        </xdr:to>
        <xdr:sp macro="" textlink="">
          <xdr:nvSpPr>
            <xdr:cNvPr id="9238" name="Group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15</xdr:row>
          <xdr:rowOff>88900</xdr:rowOff>
        </xdr:from>
        <xdr:to>
          <xdr:col>7</xdr:col>
          <xdr:colOff>508000</xdr:colOff>
          <xdr:row>16</xdr:row>
          <xdr:rowOff>12700</xdr:rowOff>
        </xdr:to>
        <xdr:sp macro="" textlink="">
          <xdr:nvSpPr>
            <xdr:cNvPr id="9245" name="Option Button 29" hidden="1">
              <a:extLst>
                <a:ext uri="{63B3BB69-23CF-44E3-9099-C40C66FF867C}">
                  <a14:compatExt spid="_x0000_s9245"/>
                </a:ext>
                <a:ext uri="{FF2B5EF4-FFF2-40B4-BE49-F238E27FC236}">
                  <a16:creationId xmlns:a16="http://schemas.microsoft.com/office/drawing/2014/main" id="{00000000-0008-0000-09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15</xdr:row>
          <xdr:rowOff>88900</xdr:rowOff>
        </xdr:from>
        <xdr:to>
          <xdr:col>8</xdr:col>
          <xdr:colOff>508000</xdr:colOff>
          <xdr:row>16</xdr:row>
          <xdr:rowOff>12700</xdr:rowOff>
        </xdr:to>
        <xdr:sp macro="" textlink="">
          <xdr:nvSpPr>
            <xdr:cNvPr id="9246" name="Option Button 30" hidden="1">
              <a:extLst>
                <a:ext uri="{63B3BB69-23CF-44E3-9099-C40C66FF867C}">
                  <a14:compatExt spid="_x0000_s9246"/>
                </a:ext>
                <a:ext uri="{FF2B5EF4-FFF2-40B4-BE49-F238E27FC236}">
                  <a16:creationId xmlns:a16="http://schemas.microsoft.com/office/drawing/2014/main" id="{00000000-0008-0000-09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15</xdr:row>
          <xdr:rowOff>88900</xdr:rowOff>
        </xdr:from>
        <xdr:to>
          <xdr:col>9</xdr:col>
          <xdr:colOff>508000</xdr:colOff>
          <xdr:row>16</xdr:row>
          <xdr:rowOff>12700</xdr:rowOff>
        </xdr:to>
        <xdr:sp macro="" textlink="">
          <xdr:nvSpPr>
            <xdr:cNvPr id="9247" name="Option Button 31" hidden="1">
              <a:extLst>
                <a:ext uri="{63B3BB69-23CF-44E3-9099-C40C66FF867C}">
                  <a14:compatExt spid="_x0000_s9247"/>
                </a:ext>
                <a:ext uri="{FF2B5EF4-FFF2-40B4-BE49-F238E27FC236}">
                  <a16:creationId xmlns:a16="http://schemas.microsoft.com/office/drawing/2014/main" id="{00000000-0008-0000-09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15</xdr:row>
          <xdr:rowOff>88900</xdr:rowOff>
        </xdr:from>
        <xdr:to>
          <xdr:col>10</xdr:col>
          <xdr:colOff>508000</xdr:colOff>
          <xdr:row>16</xdr:row>
          <xdr:rowOff>12700</xdr:rowOff>
        </xdr:to>
        <xdr:sp macro="" textlink="">
          <xdr:nvSpPr>
            <xdr:cNvPr id="9248" name="Option Button 32" hidden="1">
              <a:extLst>
                <a:ext uri="{63B3BB69-23CF-44E3-9099-C40C66FF867C}">
                  <a14:compatExt spid="_x0000_s9248"/>
                </a:ext>
                <a:ext uri="{FF2B5EF4-FFF2-40B4-BE49-F238E27FC236}">
                  <a16:creationId xmlns:a16="http://schemas.microsoft.com/office/drawing/2014/main" id="{00000000-0008-0000-09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15</xdr:row>
          <xdr:rowOff>88900</xdr:rowOff>
        </xdr:from>
        <xdr:to>
          <xdr:col>11</xdr:col>
          <xdr:colOff>508000</xdr:colOff>
          <xdr:row>16</xdr:row>
          <xdr:rowOff>12700</xdr:rowOff>
        </xdr:to>
        <xdr:sp macro="" textlink="">
          <xdr:nvSpPr>
            <xdr:cNvPr id="9249" name="Option Button 33" hidden="1">
              <a:extLst>
                <a:ext uri="{63B3BB69-23CF-44E3-9099-C40C66FF867C}">
                  <a14:compatExt spid="_x0000_s9249"/>
                </a:ext>
                <a:ext uri="{FF2B5EF4-FFF2-40B4-BE49-F238E27FC236}">
                  <a16:creationId xmlns:a16="http://schemas.microsoft.com/office/drawing/2014/main" id="{00000000-0008-0000-09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0</xdr:col>
      <xdr:colOff>303210</xdr:colOff>
      <xdr:row>21</xdr:row>
      <xdr:rowOff>83342</xdr:rowOff>
    </xdr:from>
    <xdr:to>
      <xdr:col>12</xdr:col>
      <xdr:colOff>226219</xdr:colOff>
      <xdr:row>42</xdr:row>
      <xdr:rowOff>11906</xdr:rowOff>
    </xdr:to>
    <xdr:graphicFrame macro="">
      <xdr:nvGraphicFramePr>
        <xdr:cNvPr id="4" name="Diagramm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19050</xdr:colOff>
      <xdr:row>1</xdr:row>
      <xdr:rowOff>21000</xdr:rowOff>
    </xdr:from>
    <xdr:to>
      <xdr:col>1</xdr:col>
      <xdr:colOff>2043297</xdr:colOff>
      <xdr:row>4</xdr:row>
      <xdr:rowOff>210151</xdr:rowOff>
    </xdr:to>
    <xdr:pic>
      <xdr:nvPicPr>
        <xdr:cNvPr id="3" name="Grafik 2">
          <a:extLst>
            <a:ext uri="{FF2B5EF4-FFF2-40B4-BE49-F238E27FC236}">
              <a16:creationId xmlns:a16="http://schemas.microsoft.com/office/drawing/2014/main" id="{00000000-0008-0000-0A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9050" y="868725"/>
          <a:ext cx="2024247" cy="76065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62000" y="190500"/>
          <a:ext cx="2024247" cy="76065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0E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1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1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3</xdr:col>
      <xdr:colOff>690747</xdr:colOff>
      <xdr:row>5</xdr:row>
      <xdr:rowOff>8176</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3850" y="95250"/>
          <a:ext cx="2024247" cy="760651"/>
        </a:xfrm>
        <a:prstGeom prst="rect">
          <a:avLst/>
        </a:prstGeom>
      </xdr:spPr>
    </xdr:pic>
    <xdr:clientData fLocksWithSheet="0"/>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09563" y="83344"/>
          <a:ext cx="2024247" cy="76065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1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1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1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1A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1B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1C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3</xdr:col>
      <xdr:colOff>890772</xdr:colOff>
      <xdr:row>4</xdr:row>
      <xdr:rowOff>198676</xdr:rowOff>
    </xdr:to>
    <xdr:pic>
      <xdr:nvPicPr>
        <xdr:cNvPr id="2" name="Grafik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3850" y="133350"/>
          <a:ext cx="2024247" cy="760651"/>
        </a:xfrm>
        <a:prstGeom prst="rect">
          <a:avLst/>
        </a:prstGeom>
      </xdr:spPr>
    </xdr:pic>
    <xdr:clientData fLocksWithSheet="0"/>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1D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1E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1F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2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2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2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2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2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2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2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9675</xdr:colOff>
      <xdr:row>1</xdr:row>
      <xdr:rowOff>9525</xdr:rowOff>
    </xdr:from>
    <xdr:to>
      <xdr:col>3</xdr:col>
      <xdr:colOff>509922</xdr:colOff>
      <xdr:row>4</xdr:row>
      <xdr:rowOff>201057</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9238" y="92869"/>
          <a:ext cx="2024247" cy="763032"/>
        </a:xfrm>
        <a:prstGeom prst="rect">
          <a:avLst/>
        </a:prstGeom>
      </xdr:spPr>
    </xdr:pic>
    <xdr:clientData fLocksWithSheet="0"/>
  </xdr:twoCellAnchor>
  <mc:AlternateContent xmlns:mc="http://schemas.openxmlformats.org/markup-compatibility/2006">
    <mc:Choice xmlns:a14="http://schemas.microsoft.com/office/drawing/2010/main" Requires="a14">
      <xdr:twoCellAnchor>
        <xdr:from>
          <xdr:col>7</xdr:col>
          <xdr:colOff>0</xdr:colOff>
          <xdr:row>8</xdr:row>
          <xdr:rowOff>0</xdr:rowOff>
        </xdr:from>
        <xdr:to>
          <xdr:col>13</xdr:col>
          <xdr:colOff>0</xdr:colOff>
          <xdr:row>9</xdr:row>
          <xdr:rowOff>9525</xdr:rowOff>
        </xdr:to>
        <xdr:grpSp>
          <xdr:nvGrpSpPr>
            <xdr:cNvPr id="3" name="Gruppieren 2">
              <a:extLst>
                <a:ext uri="{FF2B5EF4-FFF2-40B4-BE49-F238E27FC236}">
                  <a16:creationId xmlns:a16="http://schemas.microsoft.com/office/drawing/2014/main" id="{00000000-0008-0000-0300-000003000000}"/>
                </a:ext>
              </a:extLst>
            </xdr:cNvPr>
            <xdr:cNvGrpSpPr/>
          </xdr:nvGrpSpPr>
          <xdr:grpSpPr>
            <a:xfrm>
              <a:off x="5437188" y="1603375"/>
              <a:ext cx="4810125" cy="390525"/>
              <a:chOff x="5167312" y="2309813"/>
              <a:chExt cx="4571999" cy="390525"/>
            </a:xfrm>
          </xdr:grpSpPr>
          <xdr:sp macro="" textlink="">
            <xdr:nvSpPr>
              <xdr:cNvPr id="3080" name="Option Button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5453063" y="239553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1" name="Option Button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6224588" y="239553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2" name="Option Button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6986588" y="239553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7729538" y="240506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4" name="Group Box 22" hidden="1">
                <a:extLst>
                  <a:ext uri="{63B3BB69-23CF-44E3-9099-C40C66FF867C}">
                    <a14:compatExt spid="_x0000_s3094"/>
                  </a:ext>
                  <a:ext uri="{FF2B5EF4-FFF2-40B4-BE49-F238E27FC236}">
                    <a16:creationId xmlns:a16="http://schemas.microsoft.com/office/drawing/2014/main" id="{00000000-0008-0000-0300-0000160C0000}"/>
                  </a:ext>
                </a:extLst>
              </xdr:cNvPr>
              <xdr:cNvSpPr/>
            </xdr:nvSpPr>
            <xdr:spPr bwMode="auto">
              <a:xfrm>
                <a:off x="5167312" y="2309813"/>
                <a:ext cx="4571999" cy="390525"/>
              </a:xfrm>
              <a:prstGeom prst="rect">
                <a:avLst/>
              </a:prstGeom>
              <a:noFill/>
              <a:ln w="9525">
                <a:miter lim="800000"/>
                <a:headEnd/>
                <a:tailEnd/>
              </a:ln>
              <a:extLst>
                <a:ext uri="{909E8E84-426E-40DD-AFC4-6F175D3DCCD1}">
                  <a14:hiddenFill>
                    <a:noFill/>
                  </a14:hiddenFill>
                </a:ext>
              </a:extLst>
            </xdr:spPr>
          </xdr:sp>
          <xdr:sp macro="" textlink="">
            <xdr:nvSpPr>
              <xdr:cNvPr id="3134" name="Option Button 62" hidden="1">
                <a:extLst>
                  <a:ext uri="{63B3BB69-23CF-44E3-9099-C40C66FF867C}">
                    <a14:compatExt spid="_x0000_s3134"/>
                  </a:ext>
                  <a:ext uri="{FF2B5EF4-FFF2-40B4-BE49-F238E27FC236}">
                    <a16:creationId xmlns:a16="http://schemas.microsoft.com/office/drawing/2014/main" id="{00000000-0008-0000-0300-00003E0C0000}"/>
                  </a:ext>
                </a:extLst>
              </xdr:cNvPr>
              <xdr:cNvSpPr/>
            </xdr:nvSpPr>
            <xdr:spPr bwMode="auto">
              <a:xfrm>
                <a:off x="8491538" y="240506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5" name="Option Button 63" hidden="1">
                <a:extLst>
                  <a:ext uri="{63B3BB69-23CF-44E3-9099-C40C66FF867C}">
                    <a14:compatExt spid="_x0000_s3135"/>
                  </a:ext>
                  <a:ext uri="{FF2B5EF4-FFF2-40B4-BE49-F238E27FC236}">
                    <a16:creationId xmlns:a16="http://schemas.microsoft.com/office/drawing/2014/main" id="{00000000-0008-0000-0300-00003F0C0000}"/>
                  </a:ext>
                </a:extLst>
              </xdr:cNvPr>
              <xdr:cNvSpPr/>
            </xdr:nvSpPr>
            <xdr:spPr bwMode="auto">
              <a:xfrm>
                <a:off x="9215438" y="2405063"/>
                <a:ext cx="3143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10</xdr:row>
          <xdr:rowOff>0</xdr:rowOff>
        </xdr:from>
        <xdr:to>
          <xdr:col>13</xdr:col>
          <xdr:colOff>0</xdr:colOff>
          <xdr:row>11</xdr:row>
          <xdr:rowOff>0</xdr:rowOff>
        </xdr:to>
        <xdr:grpSp>
          <xdr:nvGrpSpPr>
            <xdr:cNvPr id="4" name="Gruppieren 3">
              <a:extLst>
                <a:ext uri="{FF2B5EF4-FFF2-40B4-BE49-F238E27FC236}">
                  <a16:creationId xmlns:a16="http://schemas.microsoft.com/office/drawing/2014/main" id="{00000000-0008-0000-0300-000004000000}"/>
                </a:ext>
              </a:extLst>
            </xdr:cNvPr>
            <xdr:cNvGrpSpPr/>
          </xdr:nvGrpSpPr>
          <xdr:grpSpPr>
            <a:xfrm>
              <a:off x="5437188" y="2111375"/>
              <a:ext cx="4810125" cy="381000"/>
              <a:chOff x="5167313" y="2809875"/>
              <a:chExt cx="4572000" cy="381000"/>
            </a:xfrm>
          </xdr:grpSpPr>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5167313" y="2809875"/>
                <a:ext cx="4572000" cy="381000"/>
              </a:xfrm>
              <a:prstGeom prst="rect">
                <a:avLst/>
              </a:prstGeom>
              <a:noFill/>
              <a:ln w="9525">
                <a:miter lim="800000"/>
                <a:headEnd/>
                <a:tailEnd/>
              </a:ln>
              <a:extLst>
                <a:ext uri="{909E8E84-426E-40DD-AFC4-6F175D3DCCD1}">
                  <a14:hiddenFill>
                    <a:noFill/>
                  </a14:hiddenFill>
                </a:ext>
              </a:extLst>
            </xdr:spPr>
          </xdr:sp>
          <xdr:sp macro="" textlink="">
            <xdr:nvSpPr>
              <xdr:cNvPr id="3096" name="Option Button 24"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5453063" y="289560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3" name="Option Button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6205538" y="289560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Option Button 34" hidden="1">
                <a:extLst>
                  <a:ext uri="{63B3BB69-23CF-44E3-9099-C40C66FF867C}">
                    <a14:compatExt spid="_x0000_s3106"/>
                  </a:ext>
                  <a:ext uri="{FF2B5EF4-FFF2-40B4-BE49-F238E27FC236}">
                    <a16:creationId xmlns:a16="http://schemas.microsoft.com/office/drawing/2014/main" id="{00000000-0008-0000-0300-0000220C0000}"/>
                  </a:ext>
                </a:extLst>
              </xdr:cNvPr>
              <xdr:cNvSpPr/>
            </xdr:nvSpPr>
            <xdr:spPr bwMode="auto">
              <a:xfrm>
                <a:off x="6977063" y="289560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Option Button 35" hidden="1">
                <a:extLst>
                  <a:ext uri="{63B3BB69-23CF-44E3-9099-C40C66FF867C}">
                    <a14:compatExt spid="_x0000_s3107"/>
                  </a:ext>
                  <a:ext uri="{FF2B5EF4-FFF2-40B4-BE49-F238E27FC236}">
                    <a16:creationId xmlns:a16="http://schemas.microsoft.com/office/drawing/2014/main" id="{00000000-0008-0000-0300-0000230C0000}"/>
                  </a:ext>
                </a:extLst>
              </xdr:cNvPr>
              <xdr:cNvSpPr/>
            </xdr:nvSpPr>
            <xdr:spPr bwMode="auto">
              <a:xfrm>
                <a:off x="7729538" y="289560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Option Button 36" hidden="1">
                <a:extLst>
                  <a:ext uri="{63B3BB69-23CF-44E3-9099-C40C66FF867C}">
                    <a14:compatExt spid="_x0000_s3108"/>
                  </a:ext>
                  <a:ext uri="{FF2B5EF4-FFF2-40B4-BE49-F238E27FC236}">
                    <a16:creationId xmlns:a16="http://schemas.microsoft.com/office/drawing/2014/main" id="{00000000-0008-0000-0300-0000240C0000}"/>
                  </a:ext>
                </a:extLst>
              </xdr:cNvPr>
              <xdr:cNvSpPr/>
            </xdr:nvSpPr>
            <xdr:spPr bwMode="auto">
              <a:xfrm>
                <a:off x="8491538" y="289560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6" name="Option Button 64" hidden="1">
                <a:extLst>
                  <a:ext uri="{63B3BB69-23CF-44E3-9099-C40C66FF867C}">
                    <a14:compatExt spid="_x0000_s3136"/>
                  </a:ext>
                  <a:ext uri="{FF2B5EF4-FFF2-40B4-BE49-F238E27FC236}">
                    <a16:creationId xmlns:a16="http://schemas.microsoft.com/office/drawing/2014/main" id="{00000000-0008-0000-0300-0000400C0000}"/>
                  </a:ext>
                </a:extLst>
              </xdr:cNvPr>
              <xdr:cNvSpPr/>
            </xdr:nvSpPr>
            <xdr:spPr bwMode="auto">
              <a:xfrm>
                <a:off x="9215438" y="289560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12</xdr:row>
          <xdr:rowOff>0</xdr:rowOff>
        </xdr:from>
        <xdr:to>
          <xdr:col>13</xdr:col>
          <xdr:colOff>0</xdr:colOff>
          <xdr:row>13</xdr:row>
          <xdr:rowOff>0</xdr:rowOff>
        </xdr:to>
        <xdr:grpSp>
          <xdr:nvGrpSpPr>
            <xdr:cNvPr id="5" name="Gruppieren 4">
              <a:extLst>
                <a:ext uri="{FF2B5EF4-FFF2-40B4-BE49-F238E27FC236}">
                  <a16:creationId xmlns:a16="http://schemas.microsoft.com/office/drawing/2014/main" id="{00000000-0008-0000-0300-000005000000}"/>
                </a:ext>
              </a:extLst>
            </xdr:cNvPr>
            <xdr:cNvGrpSpPr/>
          </xdr:nvGrpSpPr>
          <xdr:grpSpPr>
            <a:xfrm>
              <a:off x="5437188" y="2619375"/>
              <a:ext cx="4810125" cy="381000"/>
              <a:chOff x="5167313" y="3309938"/>
              <a:chExt cx="4572000" cy="381000"/>
            </a:xfrm>
          </xdr:grpSpPr>
          <xdr:sp macro="" textlink="">
            <xdr:nvSpPr>
              <xdr:cNvPr id="3099" name="Group Box 27" hidden="1">
                <a:extLst>
                  <a:ext uri="{63B3BB69-23CF-44E3-9099-C40C66FF867C}">
                    <a14:compatExt spid="_x0000_s3099"/>
                  </a:ext>
                  <a:ext uri="{FF2B5EF4-FFF2-40B4-BE49-F238E27FC236}">
                    <a16:creationId xmlns:a16="http://schemas.microsoft.com/office/drawing/2014/main" id="{00000000-0008-0000-0300-00001B0C0000}"/>
                  </a:ext>
                </a:extLst>
              </xdr:cNvPr>
              <xdr:cNvSpPr/>
            </xdr:nvSpPr>
            <xdr:spPr bwMode="auto">
              <a:xfrm>
                <a:off x="5167313" y="3309938"/>
                <a:ext cx="4572000" cy="381000"/>
              </a:xfrm>
              <a:prstGeom prst="rect">
                <a:avLst/>
              </a:prstGeom>
              <a:noFill/>
              <a:ln w="9525">
                <a:miter lim="800000"/>
                <a:headEnd/>
                <a:tailEnd/>
              </a:ln>
              <a:extLst>
                <a:ext uri="{909E8E84-426E-40DD-AFC4-6F175D3DCCD1}">
                  <a14:hiddenFill>
                    <a:noFill/>
                  </a14:hiddenFill>
                </a:ext>
              </a:extLst>
            </xdr:spPr>
          </xdr:sp>
          <xdr:sp macro="" textlink="">
            <xdr:nvSpPr>
              <xdr:cNvPr id="3116" name="Option Button 44" hidden="1">
                <a:extLst>
                  <a:ext uri="{63B3BB69-23CF-44E3-9099-C40C66FF867C}">
                    <a14:compatExt spid="_x0000_s3116"/>
                  </a:ext>
                  <a:ext uri="{FF2B5EF4-FFF2-40B4-BE49-F238E27FC236}">
                    <a16:creationId xmlns:a16="http://schemas.microsoft.com/office/drawing/2014/main" id="{00000000-0008-0000-0300-00002C0C0000}"/>
                  </a:ext>
                </a:extLst>
              </xdr:cNvPr>
              <xdr:cNvSpPr/>
            </xdr:nvSpPr>
            <xdr:spPr bwMode="auto">
              <a:xfrm>
                <a:off x="5453063" y="339566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18" name="Option Button 46" hidden="1">
                <a:extLst>
                  <a:ext uri="{63B3BB69-23CF-44E3-9099-C40C66FF867C}">
                    <a14:compatExt spid="_x0000_s3118"/>
                  </a:ext>
                  <a:ext uri="{FF2B5EF4-FFF2-40B4-BE49-F238E27FC236}">
                    <a16:creationId xmlns:a16="http://schemas.microsoft.com/office/drawing/2014/main" id="{00000000-0008-0000-0300-00002E0C0000}"/>
                  </a:ext>
                </a:extLst>
              </xdr:cNvPr>
              <xdr:cNvSpPr/>
            </xdr:nvSpPr>
            <xdr:spPr bwMode="auto">
              <a:xfrm>
                <a:off x="6205538" y="339566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19" name="Option Button 47" hidden="1">
                <a:extLst>
                  <a:ext uri="{63B3BB69-23CF-44E3-9099-C40C66FF867C}">
                    <a14:compatExt spid="_x0000_s3119"/>
                  </a:ext>
                  <a:ext uri="{FF2B5EF4-FFF2-40B4-BE49-F238E27FC236}">
                    <a16:creationId xmlns:a16="http://schemas.microsoft.com/office/drawing/2014/main" id="{00000000-0008-0000-0300-00002F0C0000}"/>
                  </a:ext>
                </a:extLst>
              </xdr:cNvPr>
              <xdr:cNvSpPr/>
            </xdr:nvSpPr>
            <xdr:spPr bwMode="auto">
              <a:xfrm>
                <a:off x="6977063" y="339566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0" name="Option Button 48" hidden="1">
                <a:extLst>
                  <a:ext uri="{63B3BB69-23CF-44E3-9099-C40C66FF867C}">
                    <a14:compatExt spid="_x0000_s3120"/>
                  </a:ext>
                  <a:ext uri="{FF2B5EF4-FFF2-40B4-BE49-F238E27FC236}">
                    <a16:creationId xmlns:a16="http://schemas.microsoft.com/office/drawing/2014/main" id="{00000000-0008-0000-0300-0000300C0000}"/>
                  </a:ext>
                </a:extLst>
              </xdr:cNvPr>
              <xdr:cNvSpPr/>
            </xdr:nvSpPr>
            <xdr:spPr bwMode="auto">
              <a:xfrm>
                <a:off x="7729538" y="339566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3" name="Option Button 51" hidden="1">
                <a:extLst>
                  <a:ext uri="{63B3BB69-23CF-44E3-9099-C40C66FF867C}">
                    <a14:compatExt spid="_x0000_s3123"/>
                  </a:ext>
                  <a:ext uri="{FF2B5EF4-FFF2-40B4-BE49-F238E27FC236}">
                    <a16:creationId xmlns:a16="http://schemas.microsoft.com/office/drawing/2014/main" id="{00000000-0008-0000-0300-0000330C0000}"/>
                  </a:ext>
                </a:extLst>
              </xdr:cNvPr>
              <xdr:cNvSpPr/>
            </xdr:nvSpPr>
            <xdr:spPr bwMode="auto">
              <a:xfrm>
                <a:off x="8491538" y="3309938"/>
                <a:ext cx="304800"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8" name="Option Button 66" hidden="1">
                <a:extLst>
                  <a:ext uri="{63B3BB69-23CF-44E3-9099-C40C66FF867C}">
                    <a14:compatExt spid="_x0000_s3138"/>
                  </a:ext>
                  <a:ext uri="{FF2B5EF4-FFF2-40B4-BE49-F238E27FC236}">
                    <a16:creationId xmlns:a16="http://schemas.microsoft.com/office/drawing/2014/main" id="{00000000-0008-0000-0300-0000420C0000}"/>
                  </a:ext>
                </a:extLst>
              </xdr:cNvPr>
              <xdr:cNvSpPr/>
            </xdr:nvSpPr>
            <xdr:spPr bwMode="auto">
              <a:xfrm>
                <a:off x="9215438" y="3309938"/>
                <a:ext cx="304800"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14</xdr:row>
          <xdr:rowOff>0</xdr:rowOff>
        </xdr:from>
        <xdr:to>
          <xdr:col>13</xdr:col>
          <xdr:colOff>0</xdr:colOff>
          <xdr:row>15</xdr:row>
          <xdr:rowOff>0</xdr:rowOff>
        </xdr:to>
        <xdr:grpSp>
          <xdr:nvGrpSpPr>
            <xdr:cNvPr id="6" name="Gruppieren 5">
              <a:extLst>
                <a:ext uri="{FF2B5EF4-FFF2-40B4-BE49-F238E27FC236}">
                  <a16:creationId xmlns:a16="http://schemas.microsoft.com/office/drawing/2014/main" id="{00000000-0008-0000-0300-000006000000}"/>
                </a:ext>
              </a:extLst>
            </xdr:cNvPr>
            <xdr:cNvGrpSpPr/>
          </xdr:nvGrpSpPr>
          <xdr:grpSpPr>
            <a:xfrm>
              <a:off x="5437188" y="3127375"/>
              <a:ext cx="4810125" cy="381000"/>
              <a:chOff x="5167313" y="3810000"/>
              <a:chExt cx="4572000" cy="381000"/>
            </a:xfrm>
          </xdr:grpSpPr>
          <xdr:sp macro="" textlink="">
            <xdr:nvSpPr>
              <xdr:cNvPr id="3100" name="Group Box 28"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5167313" y="3810000"/>
                <a:ext cx="4572000" cy="381000"/>
              </a:xfrm>
              <a:prstGeom prst="rect">
                <a:avLst/>
              </a:prstGeom>
              <a:noFill/>
              <a:ln w="9525">
                <a:miter lim="800000"/>
                <a:headEnd/>
                <a:tailEnd/>
              </a:ln>
              <a:extLst>
                <a:ext uri="{909E8E84-426E-40DD-AFC4-6F175D3DCCD1}">
                  <a14:hiddenFill>
                    <a:noFill/>
                  </a14:hiddenFill>
                </a:ext>
              </a:extLst>
            </xdr:spPr>
          </xdr:sp>
          <xdr:sp macro="" textlink="">
            <xdr:nvSpPr>
              <xdr:cNvPr id="3124" name="Option Button 52" hidden="1">
                <a:extLst>
                  <a:ext uri="{63B3BB69-23CF-44E3-9099-C40C66FF867C}">
                    <a14:compatExt spid="_x0000_s3124"/>
                  </a:ext>
                  <a:ext uri="{FF2B5EF4-FFF2-40B4-BE49-F238E27FC236}">
                    <a16:creationId xmlns:a16="http://schemas.microsoft.com/office/drawing/2014/main" id="{00000000-0008-0000-0300-0000340C0000}"/>
                  </a:ext>
                </a:extLst>
              </xdr:cNvPr>
              <xdr:cNvSpPr/>
            </xdr:nvSpPr>
            <xdr:spPr bwMode="auto">
              <a:xfrm>
                <a:off x="5453063" y="38957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5" name="Option Button 53" hidden="1">
                <a:extLst>
                  <a:ext uri="{63B3BB69-23CF-44E3-9099-C40C66FF867C}">
                    <a14:compatExt spid="_x0000_s3125"/>
                  </a:ext>
                  <a:ext uri="{FF2B5EF4-FFF2-40B4-BE49-F238E27FC236}">
                    <a16:creationId xmlns:a16="http://schemas.microsoft.com/office/drawing/2014/main" id="{00000000-0008-0000-0300-0000350C0000}"/>
                  </a:ext>
                </a:extLst>
              </xdr:cNvPr>
              <xdr:cNvSpPr/>
            </xdr:nvSpPr>
            <xdr:spPr bwMode="auto">
              <a:xfrm>
                <a:off x="6205538" y="38957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6" name="Option Button 54" hidden="1">
                <a:extLst>
                  <a:ext uri="{63B3BB69-23CF-44E3-9099-C40C66FF867C}">
                    <a14:compatExt spid="_x0000_s3126"/>
                  </a:ext>
                  <a:ext uri="{FF2B5EF4-FFF2-40B4-BE49-F238E27FC236}">
                    <a16:creationId xmlns:a16="http://schemas.microsoft.com/office/drawing/2014/main" id="{00000000-0008-0000-0300-0000360C0000}"/>
                  </a:ext>
                </a:extLst>
              </xdr:cNvPr>
              <xdr:cNvSpPr/>
            </xdr:nvSpPr>
            <xdr:spPr bwMode="auto">
              <a:xfrm>
                <a:off x="6977063" y="38957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7" name="Option Button 55" hidden="1">
                <a:extLst>
                  <a:ext uri="{63B3BB69-23CF-44E3-9099-C40C66FF867C}">
                    <a14:compatExt spid="_x0000_s3127"/>
                  </a:ext>
                  <a:ext uri="{FF2B5EF4-FFF2-40B4-BE49-F238E27FC236}">
                    <a16:creationId xmlns:a16="http://schemas.microsoft.com/office/drawing/2014/main" id="{00000000-0008-0000-0300-0000370C0000}"/>
                  </a:ext>
                </a:extLst>
              </xdr:cNvPr>
              <xdr:cNvSpPr/>
            </xdr:nvSpPr>
            <xdr:spPr bwMode="auto">
              <a:xfrm>
                <a:off x="7729538" y="38957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8" name="Option Button 56" hidden="1">
                <a:extLst>
                  <a:ext uri="{63B3BB69-23CF-44E3-9099-C40C66FF867C}">
                    <a14:compatExt spid="_x0000_s3128"/>
                  </a:ext>
                  <a:ext uri="{FF2B5EF4-FFF2-40B4-BE49-F238E27FC236}">
                    <a16:creationId xmlns:a16="http://schemas.microsoft.com/office/drawing/2014/main" id="{00000000-0008-0000-0300-0000380C0000}"/>
                  </a:ext>
                </a:extLst>
              </xdr:cNvPr>
              <xdr:cNvSpPr/>
            </xdr:nvSpPr>
            <xdr:spPr bwMode="auto">
              <a:xfrm>
                <a:off x="8491538" y="38957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9" name="Option Button 67" hidden="1">
                <a:extLst>
                  <a:ext uri="{63B3BB69-23CF-44E3-9099-C40C66FF867C}">
                    <a14:compatExt spid="_x0000_s3139"/>
                  </a:ext>
                  <a:ext uri="{FF2B5EF4-FFF2-40B4-BE49-F238E27FC236}">
                    <a16:creationId xmlns:a16="http://schemas.microsoft.com/office/drawing/2014/main" id="{00000000-0008-0000-0300-0000430C0000}"/>
                  </a:ext>
                </a:extLst>
              </xdr:cNvPr>
              <xdr:cNvSpPr/>
            </xdr:nvSpPr>
            <xdr:spPr bwMode="auto">
              <a:xfrm>
                <a:off x="9215438" y="38957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18</xdr:row>
          <xdr:rowOff>0</xdr:rowOff>
        </xdr:from>
        <xdr:to>
          <xdr:col>13</xdr:col>
          <xdr:colOff>0</xdr:colOff>
          <xdr:row>19</xdr:row>
          <xdr:rowOff>0</xdr:rowOff>
        </xdr:to>
        <xdr:grpSp>
          <xdr:nvGrpSpPr>
            <xdr:cNvPr id="8" name="Gruppieren 7">
              <a:extLst>
                <a:ext uri="{FF2B5EF4-FFF2-40B4-BE49-F238E27FC236}">
                  <a16:creationId xmlns:a16="http://schemas.microsoft.com/office/drawing/2014/main" id="{00000000-0008-0000-0300-000008000000}"/>
                </a:ext>
              </a:extLst>
            </xdr:cNvPr>
            <xdr:cNvGrpSpPr/>
          </xdr:nvGrpSpPr>
          <xdr:grpSpPr>
            <a:xfrm>
              <a:off x="5437188" y="4143375"/>
              <a:ext cx="4810125" cy="381000"/>
              <a:chOff x="5167313" y="4810125"/>
              <a:chExt cx="4572000" cy="381000"/>
            </a:xfrm>
          </xdr:grpSpPr>
          <xdr:sp macro="" textlink="">
            <xdr:nvSpPr>
              <xdr:cNvPr id="3101" name="Group Box 29"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5167313" y="4810125"/>
                <a:ext cx="4572000" cy="381000"/>
              </a:xfrm>
              <a:prstGeom prst="rect">
                <a:avLst/>
              </a:prstGeom>
              <a:noFill/>
              <a:ln w="9525">
                <a:miter lim="800000"/>
                <a:headEnd/>
                <a:tailEnd/>
              </a:ln>
              <a:extLst>
                <a:ext uri="{909E8E84-426E-40DD-AFC4-6F175D3DCCD1}">
                  <a14:hiddenFill>
                    <a:noFill/>
                  </a14:hiddenFill>
                </a:ext>
              </a:extLst>
            </xdr:spPr>
          </xdr:sp>
          <xdr:sp macro="" textlink="">
            <xdr:nvSpPr>
              <xdr:cNvPr id="3129" name="Option Button 57" hidden="1">
                <a:extLst>
                  <a:ext uri="{63B3BB69-23CF-44E3-9099-C40C66FF867C}">
                    <a14:compatExt spid="_x0000_s3129"/>
                  </a:ext>
                  <a:ext uri="{FF2B5EF4-FFF2-40B4-BE49-F238E27FC236}">
                    <a16:creationId xmlns:a16="http://schemas.microsoft.com/office/drawing/2014/main" id="{00000000-0008-0000-0300-0000390C0000}"/>
                  </a:ext>
                </a:extLst>
              </xdr:cNvPr>
              <xdr:cNvSpPr/>
            </xdr:nvSpPr>
            <xdr:spPr bwMode="auto">
              <a:xfrm>
                <a:off x="5453063" y="48958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0" name="Option Button 58" hidden="1">
                <a:extLst>
                  <a:ext uri="{63B3BB69-23CF-44E3-9099-C40C66FF867C}">
                    <a14:compatExt spid="_x0000_s3130"/>
                  </a:ext>
                  <a:ext uri="{FF2B5EF4-FFF2-40B4-BE49-F238E27FC236}">
                    <a16:creationId xmlns:a16="http://schemas.microsoft.com/office/drawing/2014/main" id="{00000000-0008-0000-0300-00003A0C0000}"/>
                  </a:ext>
                </a:extLst>
              </xdr:cNvPr>
              <xdr:cNvSpPr/>
            </xdr:nvSpPr>
            <xdr:spPr bwMode="auto">
              <a:xfrm>
                <a:off x="6205538" y="48958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1" name="Option Button 59" hidden="1">
                <a:extLst>
                  <a:ext uri="{63B3BB69-23CF-44E3-9099-C40C66FF867C}">
                    <a14:compatExt spid="_x0000_s3131"/>
                  </a:ext>
                  <a:ext uri="{FF2B5EF4-FFF2-40B4-BE49-F238E27FC236}">
                    <a16:creationId xmlns:a16="http://schemas.microsoft.com/office/drawing/2014/main" id="{00000000-0008-0000-0300-00003B0C0000}"/>
                  </a:ext>
                </a:extLst>
              </xdr:cNvPr>
              <xdr:cNvSpPr/>
            </xdr:nvSpPr>
            <xdr:spPr bwMode="auto">
              <a:xfrm>
                <a:off x="6977063" y="48958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2" name="Option Button 60" hidden="1">
                <a:extLst>
                  <a:ext uri="{63B3BB69-23CF-44E3-9099-C40C66FF867C}">
                    <a14:compatExt spid="_x0000_s3132"/>
                  </a:ext>
                  <a:ext uri="{FF2B5EF4-FFF2-40B4-BE49-F238E27FC236}">
                    <a16:creationId xmlns:a16="http://schemas.microsoft.com/office/drawing/2014/main" id="{00000000-0008-0000-0300-00003C0C0000}"/>
                  </a:ext>
                </a:extLst>
              </xdr:cNvPr>
              <xdr:cNvSpPr/>
            </xdr:nvSpPr>
            <xdr:spPr bwMode="auto">
              <a:xfrm>
                <a:off x="7729538" y="48958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3" name="Option Button 61" hidden="1">
                <a:extLst>
                  <a:ext uri="{63B3BB69-23CF-44E3-9099-C40C66FF867C}">
                    <a14:compatExt spid="_x0000_s3133"/>
                  </a:ext>
                  <a:ext uri="{FF2B5EF4-FFF2-40B4-BE49-F238E27FC236}">
                    <a16:creationId xmlns:a16="http://schemas.microsoft.com/office/drawing/2014/main" id="{00000000-0008-0000-0300-00003D0C0000}"/>
                  </a:ext>
                </a:extLst>
              </xdr:cNvPr>
              <xdr:cNvSpPr/>
            </xdr:nvSpPr>
            <xdr:spPr bwMode="auto">
              <a:xfrm>
                <a:off x="8491538" y="48958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40" name="Option Button 68" hidden="1">
                <a:extLst>
                  <a:ext uri="{63B3BB69-23CF-44E3-9099-C40C66FF867C}">
                    <a14:compatExt spid="_x0000_s3140"/>
                  </a:ext>
                  <a:ext uri="{FF2B5EF4-FFF2-40B4-BE49-F238E27FC236}">
                    <a16:creationId xmlns:a16="http://schemas.microsoft.com/office/drawing/2014/main" id="{00000000-0008-0000-0300-0000440C0000}"/>
                  </a:ext>
                </a:extLst>
              </xdr:cNvPr>
              <xdr:cNvSpPr/>
            </xdr:nvSpPr>
            <xdr:spPr bwMode="auto">
              <a:xfrm>
                <a:off x="9215438" y="48958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16</xdr:row>
          <xdr:rowOff>0</xdr:rowOff>
        </xdr:from>
        <xdr:to>
          <xdr:col>13</xdr:col>
          <xdr:colOff>0</xdr:colOff>
          <xdr:row>17</xdr:row>
          <xdr:rowOff>0</xdr:rowOff>
        </xdr:to>
        <xdr:grpSp>
          <xdr:nvGrpSpPr>
            <xdr:cNvPr id="7" name="Gruppieren 6">
              <a:extLst>
                <a:ext uri="{FF2B5EF4-FFF2-40B4-BE49-F238E27FC236}">
                  <a16:creationId xmlns:a16="http://schemas.microsoft.com/office/drawing/2014/main" id="{00000000-0008-0000-0300-000007000000}"/>
                </a:ext>
              </a:extLst>
            </xdr:cNvPr>
            <xdr:cNvGrpSpPr/>
          </xdr:nvGrpSpPr>
          <xdr:grpSpPr>
            <a:xfrm>
              <a:off x="5437188" y="3635375"/>
              <a:ext cx="4810125" cy="381000"/>
              <a:chOff x="5167313" y="4310063"/>
              <a:chExt cx="4572000" cy="381000"/>
            </a:xfrm>
          </xdr:grpSpPr>
          <xdr:sp macro="" textlink="">
            <xdr:nvSpPr>
              <xdr:cNvPr id="3141" name="Group Box 69" hidden="1">
                <a:extLst>
                  <a:ext uri="{63B3BB69-23CF-44E3-9099-C40C66FF867C}">
                    <a14:compatExt spid="_x0000_s3141"/>
                  </a:ext>
                  <a:ext uri="{FF2B5EF4-FFF2-40B4-BE49-F238E27FC236}">
                    <a16:creationId xmlns:a16="http://schemas.microsoft.com/office/drawing/2014/main" id="{00000000-0008-0000-0300-0000450C0000}"/>
                  </a:ext>
                </a:extLst>
              </xdr:cNvPr>
              <xdr:cNvSpPr/>
            </xdr:nvSpPr>
            <xdr:spPr bwMode="auto">
              <a:xfrm>
                <a:off x="5167313" y="4310063"/>
                <a:ext cx="4572000" cy="381000"/>
              </a:xfrm>
              <a:prstGeom prst="rect">
                <a:avLst/>
              </a:prstGeom>
              <a:noFill/>
              <a:ln w="9525">
                <a:miter lim="800000"/>
                <a:headEnd/>
                <a:tailEnd/>
              </a:ln>
              <a:extLst>
                <a:ext uri="{909E8E84-426E-40DD-AFC4-6F175D3DCCD1}">
                  <a14:hiddenFill>
                    <a:noFill/>
                  </a14:hiddenFill>
                </a:ext>
              </a:extLst>
            </xdr:spPr>
          </xdr:sp>
          <xdr:sp macro="" textlink="">
            <xdr:nvSpPr>
              <xdr:cNvPr id="3142" name="Option Button 70" hidden="1">
                <a:extLst>
                  <a:ext uri="{63B3BB69-23CF-44E3-9099-C40C66FF867C}">
                    <a14:compatExt spid="_x0000_s3142"/>
                  </a:ext>
                  <a:ext uri="{FF2B5EF4-FFF2-40B4-BE49-F238E27FC236}">
                    <a16:creationId xmlns:a16="http://schemas.microsoft.com/office/drawing/2014/main" id="{00000000-0008-0000-0300-0000460C0000}"/>
                  </a:ext>
                </a:extLst>
              </xdr:cNvPr>
              <xdr:cNvSpPr/>
            </xdr:nvSpPr>
            <xdr:spPr bwMode="auto">
              <a:xfrm>
                <a:off x="5453063" y="439578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43" name="Option Button 71" hidden="1">
                <a:extLst>
                  <a:ext uri="{63B3BB69-23CF-44E3-9099-C40C66FF867C}">
                    <a14:compatExt spid="_x0000_s3143"/>
                  </a:ext>
                  <a:ext uri="{FF2B5EF4-FFF2-40B4-BE49-F238E27FC236}">
                    <a16:creationId xmlns:a16="http://schemas.microsoft.com/office/drawing/2014/main" id="{00000000-0008-0000-0300-0000470C0000}"/>
                  </a:ext>
                </a:extLst>
              </xdr:cNvPr>
              <xdr:cNvSpPr/>
            </xdr:nvSpPr>
            <xdr:spPr bwMode="auto">
              <a:xfrm>
                <a:off x="6205538" y="439578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44" name="Option Button 72" hidden="1">
                <a:extLst>
                  <a:ext uri="{63B3BB69-23CF-44E3-9099-C40C66FF867C}">
                    <a14:compatExt spid="_x0000_s3144"/>
                  </a:ext>
                  <a:ext uri="{FF2B5EF4-FFF2-40B4-BE49-F238E27FC236}">
                    <a16:creationId xmlns:a16="http://schemas.microsoft.com/office/drawing/2014/main" id="{00000000-0008-0000-0300-0000480C0000}"/>
                  </a:ext>
                </a:extLst>
              </xdr:cNvPr>
              <xdr:cNvSpPr/>
            </xdr:nvSpPr>
            <xdr:spPr bwMode="auto">
              <a:xfrm>
                <a:off x="6977063" y="439578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45" name="Option Button 73" hidden="1">
                <a:extLst>
                  <a:ext uri="{63B3BB69-23CF-44E3-9099-C40C66FF867C}">
                    <a14:compatExt spid="_x0000_s3145"/>
                  </a:ext>
                  <a:ext uri="{FF2B5EF4-FFF2-40B4-BE49-F238E27FC236}">
                    <a16:creationId xmlns:a16="http://schemas.microsoft.com/office/drawing/2014/main" id="{00000000-0008-0000-0300-0000490C0000}"/>
                  </a:ext>
                </a:extLst>
              </xdr:cNvPr>
              <xdr:cNvSpPr/>
            </xdr:nvSpPr>
            <xdr:spPr bwMode="auto">
              <a:xfrm>
                <a:off x="7729538" y="439578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46" name="Option Button 74" hidden="1">
                <a:extLst>
                  <a:ext uri="{63B3BB69-23CF-44E3-9099-C40C66FF867C}">
                    <a14:compatExt spid="_x0000_s3146"/>
                  </a:ext>
                  <a:ext uri="{FF2B5EF4-FFF2-40B4-BE49-F238E27FC236}">
                    <a16:creationId xmlns:a16="http://schemas.microsoft.com/office/drawing/2014/main" id="{00000000-0008-0000-0300-00004A0C0000}"/>
                  </a:ext>
                </a:extLst>
              </xdr:cNvPr>
              <xdr:cNvSpPr/>
            </xdr:nvSpPr>
            <xdr:spPr bwMode="auto">
              <a:xfrm>
                <a:off x="8491538" y="439578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47" name="Option Button 75" hidden="1">
                <a:extLst>
                  <a:ext uri="{63B3BB69-23CF-44E3-9099-C40C66FF867C}">
                    <a14:compatExt spid="_x0000_s3147"/>
                  </a:ext>
                  <a:ext uri="{FF2B5EF4-FFF2-40B4-BE49-F238E27FC236}">
                    <a16:creationId xmlns:a16="http://schemas.microsoft.com/office/drawing/2014/main" id="{00000000-0008-0000-0300-00004B0C0000}"/>
                  </a:ext>
                </a:extLst>
              </xdr:cNvPr>
              <xdr:cNvSpPr/>
            </xdr:nvSpPr>
            <xdr:spPr bwMode="auto">
              <a:xfrm>
                <a:off x="9215438" y="439578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0</xdr:rowOff>
        </xdr:from>
        <xdr:to>
          <xdr:col>12</xdr:col>
          <xdr:colOff>0</xdr:colOff>
          <xdr:row>22</xdr:row>
          <xdr:rowOff>0</xdr:rowOff>
        </xdr:to>
        <xdr:sp macro="" textlink="">
          <xdr:nvSpPr>
            <xdr:cNvPr id="3156" name="Group Box 84" hidden="1">
              <a:extLst>
                <a:ext uri="{63B3BB69-23CF-44E3-9099-C40C66FF867C}">
                  <a14:compatExt spid="_x0000_s3156"/>
                </a:ext>
                <a:ext uri="{FF2B5EF4-FFF2-40B4-BE49-F238E27FC236}">
                  <a16:creationId xmlns:a16="http://schemas.microsoft.com/office/drawing/2014/main" id="{00000000-0008-0000-0300-00005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21</xdr:row>
          <xdr:rowOff>88900</xdr:rowOff>
        </xdr:from>
        <xdr:to>
          <xdr:col>7</xdr:col>
          <xdr:colOff>590550</xdr:colOff>
          <xdr:row>21</xdr:row>
          <xdr:rowOff>304800</xdr:rowOff>
        </xdr:to>
        <xdr:sp macro="" textlink="">
          <xdr:nvSpPr>
            <xdr:cNvPr id="3163" name="Option Button 91" hidden="1">
              <a:extLst>
                <a:ext uri="{63B3BB69-23CF-44E3-9099-C40C66FF867C}">
                  <a14:compatExt spid="_x0000_s3163"/>
                </a:ext>
                <a:ext uri="{FF2B5EF4-FFF2-40B4-BE49-F238E27FC236}">
                  <a16:creationId xmlns:a16="http://schemas.microsoft.com/office/drawing/2014/main" id="{00000000-0008-0000-03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21</xdr:row>
          <xdr:rowOff>88900</xdr:rowOff>
        </xdr:from>
        <xdr:to>
          <xdr:col>8</xdr:col>
          <xdr:colOff>584200</xdr:colOff>
          <xdr:row>21</xdr:row>
          <xdr:rowOff>304800</xdr:rowOff>
        </xdr:to>
        <xdr:sp macro="" textlink="">
          <xdr:nvSpPr>
            <xdr:cNvPr id="3164" name="Option Button 92" hidden="1">
              <a:extLst>
                <a:ext uri="{63B3BB69-23CF-44E3-9099-C40C66FF867C}">
                  <a14:compatExt spid="_x0000_s3164"/>
                </a:ext>
                <a:ext uri="{FF2B5EF4-FFF2-40B4-BE49-F238E27FC236}">
                  <a16:creationId xmlns:a16="http://schemas.microsoft.com/office/drawing/2014/main" id="{00000000-0008-0000-03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21</xdr:row>
          <xdr:rowOff>88900</xdr:rowOff>
        </xdr:from>
        <xdr:to>
          <xdr:col>9</xdr:col>
          <xdr:colOff>590550</xdr:colOff>
          <xdr:row>21</xdr:row>
          <xdr:rowOff>304800</xdr:rowOff>
        </xdr:to>
        <xdr:sp macro="" textlink="">
          <xdr:nvSpPr>
            <xdr:cNvPr id="3165" name="Option Button 93" hidden="1">
              <a:extLst>
                <a:ext uri="{63B3BB69-23CF-44E3-9099-C40C66FF867C}">
                  <a14:compatExt spid="_x0000_s3165"/>
                </a:ext>
                <a:ext uri="{FF2B5EF4-FFF2-40B4-BE49-F238E27FC236}">
                  <a16:creationId xmlns:a16="http://schemas.microsoft.com/office/drawing/2014/main" id="{00000000-0008-0000-03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279400</xdr:colOff>
          <xdr:row>21</xdr:row>
          <xdr:rowOff>88900</xdr:rowOff>
        </xdr:from>
        <xdr:to>
          <xdr:col>10</xdr:col>
          <xdr:colOff>584200</xdr:colOff>
          <xdr:row>21</xdr:row>
          <xdr:rowOff>304800</xdr:rowOff>
        </xdr:to>
        <xdr:sp macro="" textlink="">
          <xdr:nvSpPr>
            <xdr:cNvPr id="3166" name="Option Button 94" hidden="1">
              <a:extLst>
                <a:ext uri="{63B3BB69-23CF-44E3-9099-C40C66FF867C}">
                  <a14:compatExt spid="_x0000_s3166"/>
                </a:ext>
                <a:ext uri="{FF2B5EF4-FFF2-40B4-BE49-F238E27FC236}">
                  <a16:creationId xmlns:a16="http://schemas.microsoft.com/office/drawing/2014/main" id="{00000000-0008-0000-03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279400</xdr:colOff>
          <xdr:row>21</xdr:row>
          <xdr:rowOff>88900</xdr:rowOff>
        </xdr:from>
        <xdr:to>
          <xdr:col>11</xdr:col>
          <xdr:colOff>584200</xdr:colOff>
          <xdr:row>21</xdr:row>
          <xdr:rowOff>304800</xdr:rowOff>
        </xdr:to>
        <xdr:sp macro="" textlink="">
          <xdr:nvSpPr>
            <xdr:cNvPr id="3167" name="Option Button 95" hidden="1">
              <a:extLst>
                <a:ext uri="{63B3BB69-23CF-44E3-9099-C40C66FF867C}">
                  <a14:compatExt spid="_x0000_s3167"/>
                </a:ext>
                <a:ext uri="{FF2B5EF4-FFF2-40B4-BE49-F238E27FC236}">
                  <a16:creationId xmlns:a16="http://schemas.microsoft.com/office/drawing/2014/main" id="{00000000-0008-0000-03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2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28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2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2A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2B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2C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2D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2E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2F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3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9675</xdr:colOff>
      <xdr:row>1</xdr:row>
      <xdr:rowOff>11475</xdr:rowOff>
    </xdr:from>
    <xdr:to>
      <xdr:col>3</xdr:col>
      <xdr:colOff>509922</xdr:colOff>
      <xdr:row>4</xdr:row>
      <xdr:rowOff>200626</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24000" y="97200"/>
          <a:ext cx="2024247" cy="760651"/>
        </a:xfrm>
        <a:prstGeom prst="rect">
          <a:avLst/>
        </a:prstGeom>
      </xdr:spPr>
    </xdr:pic>
    <xdr:clientData/>
  </xdr:twoCellAnchor>
  <mc:AlternateContent xmlns:mc="http://schemas.openxmlformats.org/markup-compatibility/2006">
    <mc:Choice xmlns:a14="http://schemas.microsoft.com/office/drawing/2010/main" Requires="a14">
      <xdr:twoCellAnchor>
        <xdr:from>
          <xdr:col>7</xdr:col>
          <xdr:colOff>0</xdr:colOff>
          <xdr:row>8</xdr:row>
          <xdr:rowOff>0</xdr:rowOff>
        </xdr:from>
        <xdr:to>
          <xdr:col>13</xdr:col>
          <xdr:colOff>0</xdr:colOff>
          <xdr:row>9</xdr:row>
          <xdr:rowOff>0</xdr:rowOff>
        </xdr:to>
        <xdr:grpSp>
          <xdr:nvGrpSpPr>
            <xdr:cNvPr id="3" name="Gruppieren 2">
              <a:extLst>
                <a:ext uri="{FF2B5EF4-FFF2-40B4-BE49-F238E27FC236}">
                  <a16:creationId xmlns:a16="http://schemas.microsoft.com/office/drawing/2014/main" id="{00000000-0008-0000-0400-000003000000}"/>
                </a:ext>
              </a:extLst>
            </xdr:cNvPr>
            <xdr:cNvGrpSpPr/>
          </xdr:nvGrpSpPr>
          <xdr:grpSpPr>
            <a:xfrm>
              <a:off x="5588000" y="1611313"/>
              <a:ext cx="4810125" cy="381000"/>
              <a:chOff x="5167313" y="1166813"/>
              <a:chExt cx="4572000" cy="381000"/>
            </a:xfrm>
          </xdr:grpSpPr>
          <xdr:sp macro="" textlink="">
            <xdr:nvSpPr>
              <xdr:cNvPr id="4097" name="Group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5167313" y="1166813"/>
                <a:ext cx="4572000" cy="381000"/>
              </a:xfrm>
              <a:prstGeom prst="rect">
                <a:avLst/>
              </a:prstGeom>
              <a:noFill/>
              <a:ln w="9525">
                <a:miter lim="800000"/>
                <a:headEnd/>
                <a:tailEnd/>
              </a:ln>
              <a:extLst>
                <a:ext uri="{909E8E84-426E-40DD-AFC4-6F175D3DCCD1}">
                  <a14:hiddenFill>
                    <a:noFill/>
                  </a14:hiddenFill>
                </a:ext>
              </a:extLst>
            </xdr:spPr>
          </xdr:sp>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5453063" y="12525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3" name="Option Button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6215063" y="12525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6977063" y="12525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7739063" y="12525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8501063" y="12525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6" name="Option Button 40" hidden="1">
                <a:extLst>
                  <a:ext uri="{63B3BB69-23CF-44E3-9099-C40C66FF867C}">
                    <a14:compatExt spid="_x0000_s4136"/>
                  </a:ext>
                  <a:ext uri="{FF2B5EF4-FFF2-40B4-BE49-F238E27FC236}">
                    <a16:creationId xmlns:a16="http://schemas.microsoft.com/office/drawing/2014/main" id="{00000000-0008-0000-0400-000028100000}"/>
                  </a:ext>
                </a:extLst>
              </xdr:cNvPr>
              <xdr:cNvSpPr/>
            </xdr:nvSpPr>
            <xdr:spPr bwMode="auto">
              <a:xfrm>
                <a:off x="9263063" y="12525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10</xdr:row>
          <xdr:rowOff>0</xdr:rowOff>
        </xdr:from>
        <xdr:to>
          <xdr:col>13</xdr:col>
          <xdr:colOff>0</xdr:colOff>
          <xdr:row>11</xdr:row>
          <xdr:rowOff>0</xdr:rowOff>
        </xdr:to>
        <xdr:grpSp>
          <xdr:nvGrpSpPr>
            <xdr:cNvPr id="4" name="Gruppieren 3">
              <a:extLst>
                <a:ext uri="{FF2B5EF4-FFF2-40B4-BE49-F238E27FC236}">
                  <a16:creationId xmlns:a16="http://schemas.microsoft.com/office/drawing/2014/main" id="{00000000-0008-0000-0400-000004000000}"/>
                </a:ext>
              </a:extLst>
            </xdr:cNvPr>
            <xdr:cNvGrpSpPr/>
          </xdr:nvGrpSpPr>
          <xdr:grpSpPr>
            <a:xfrm>
              <a:off x="5588000" y="2119313"/>
              <a:ext cx="4810125" cy="381000"/>
              <a:chOff x="5167313" y="1666875"/>
              <a:chExt cx="4572000" cy="381000"/>
            </a:xfrm>
          </xdr:grpSpPr>
          <xdr:sp macro="" textlink="">
            <xdr:nvSpPr>
              <xdr:cNvPr id="4107" name="Group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5167313" y="1666875"/>
                <a:ext cx="4572000" cy="381000"/>
              </a:xfrm>
              <a:prstGeom prst="rect">
                <a:avLst/>
              </a:prstGeom>
              <a:noFill/>
              <a:ln w="9525">
                <a:miter lim="800000"/>
                <a:headEnd/>
                <a:tailEnd/>
              </a:ln>
              <a:extLst>
                <a:ext uri="{909E8E84-426E-40DD-AFC4-6F175D3DCCD1}">
                  <a14:hiddenFill>
                    <a:noFill/>
                  </a14:hiddenFill>
                </a:ext>
              </a:extLst>
            </xdr:spPr>
          </xdr:sp>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5453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9" name="Option Button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6215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0" name="Option Button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6977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1" name="Option Button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7739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2" name="Option Button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8501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7" name="Option Button 41" hidden="1">
                <a:extLst>
                  <a:ext uri="{63B3BB69-23CF-44E3-9099-C40C66FF867C}">
                    <a14:compatExt spid="_x0000_s4137"/>
                  </a:ext>
                  <a:ext uri="{FF2B5EF4-FFF2-40B4-BE49-F238E27FC236}">
                    <a16:creationId xmlns:a16="http://schemas.microsoft.com/office/drawing/2014/main" id="{00000000-0008-0000-0400-000029100000}"/>
                  </a:ext>
                </a:extLst>
              </xdr:cNvPr>
              <xdr:cNvSpPr/>
            </xdr:nvSpPr>
            <xdr:spPr bwMode="auto">
              <a:xfrm>
                <a:off x="9263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12</xdr:row>
          <xdr:rowOff>0</xdr:rowOff>
        </xdr:from>
        <xdr:to>
          <xdr:col>13</xdr:col>
          <xdr:colOff>0</xdr:colOff>
          <xdr:row>13</xdr:row>
          <xdr:rowOff>0</xdr:rowOff>
        </xdr:to>
        <xdr:grpSp>
          <xdr:nvGrpSpPr>
            <xdr:cNvPr id="5" name="Gruppieren 4">
              <a:extLst>
                <a:ext uri="{FF2B5EF4-FFF2-40B4-BE49-F238E27FC236}">
                  <a16:creationId xmlns:a16="http://schemas.microsoft.com/office/drawing/2014/main" id="{00000000-0008-0000-0400-000005000000}"/>
                </a:ext>
              </a:extLst>
            </xdr:cNvPr>
            <xdr:cNvGrpSpPr/>
          </xdr:nvGrpSpPr>
          <xdr:grpSpPr>
            <a:xfrm>
              <a:off x="5588000" y="2627313"/>
              <a:ext cx="4810125" cy="381000"/>
              <a:chOff x="5167313" y="2166938"/>
              <a:chExt cx="4572000" cy="381000"/>
            </a:xfrm>
          </xdr:grpSpPr>
          <xdr:sp macro="" textlink="">
            <xdr:nvSpPr>
              <xdr:cNvPr id="4113" name="Group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5167313" y="2166938"/>
                <a:ext cx="4572000" cy="381000"/>
              </a:xfrm>
              <a:prstGeom prst="rect">
                <a:avLst/>
              </a:prstGeom>
              <a:noFill/>
              <a:ln w="9525">
                <a:miter lim="800000"/>
                <a:headEnd/>
                <a:tailEnd/>
              </a:ln>
              <a:extLst>
                <a:ext uri="{909E8E84-426E-40DD-AFC4-6F175D3DCCD1}">
                  <a14:hiddenFill>
                    <a:noFill/>
                  </a14:hiddenFill>
                </a:ext>
              </a:extLst>
            </xdr:spPr>
          </xdr:sp>
          <xdr:sp macro="" textlink="">
            <xdr:nvSpPr>
              <xdr:cNvPr id="4114" name="Option Button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5453063" y="225266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5" name="Option Button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6215063" y="225266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7" name="Option Button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6977063" y="225266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8" name="Option Button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7739063" y="225266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9" name="Option Button 23" hidden="1">
                <a:extLst>
                  <a:ext uri="{63B3BB69-23CF-44E3-9099-C40C66FF867C}">
                    <a14:compatExt spid="_x0000_s4119"/>
                  </a:ext>
                  <a:ext uri="{FF2B5EF4-FFF2-40B4-BE49-F238E27FC236}">
                    <a16:creationId xmlns:a16="http://schemas.microsoft.com/office/drawing/2014/main" id="{00000000-0008-0000-0400-000017100000}"/>
                  </a:ext>
                </a:extLst>
              </xdr:cNvPr>
              <xdr:cNvSpPr/>
            </xdr:nvSpPr>
            <xdr:spPr bwMode="auto">
              <a:xfrm>
                <a:off x="8501063" y="225266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8" name="Option Button 42" hidden="1">
                <a:extLst>
                  <a:ext uri="{63B3BB69-23CF-44E3-9099-C40C66FF867C}">
                    <a14:compatExt spid="_x0000_s4138"/>
                  </a:ext>
                  <a:ext uri="{FF2B5EF4-FFF2-40B4-BE49-F238E27FC236}">
                    <a16:creationId xmlns:a16="http://schemas.microsoft.com/office/drawing/2014/main" id="{00000000-0008-0000-0400-00002A100000}"/>
                  </a:ext>
                </a:extLst>
              </xdr:cNvPr>
              <xdr:cNvSpPr/>
            </xdr:nvSpPr>
            <xdr:spPr bwMode="auto">
              <a:xfrm>
                <a:off x="9263063" y="225266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14</xdr:row>
          <xdr:rowOff>0</xdr:rowOff>
        </xdr:from>
        <xdr:to>
          <xdr:col>13</xdr:col>
          <xdr:colOff>0</xdr:colOff>
          <xdr:row>15</xdr:row>
          <xdr:rowOff>0</xdr:rowOff>
        </xdr:to>
        <xdr:grpSp>
          <xdr:nvGrpSpPr>
            <xdr:cNvPr id="6" name="Gruppieren 5">
              <a:extLst>
                <a:ext uri="{FF2B5EF4-FFF2-40B4-BE49-F238E27FC236}">
                  <a16:creationId xmlns:a16="http://schemas.microsoft.com/office/drawing/2014/main" id="{00000000-0008-0000-0400-000006000000}"/>
                </a:ext>
              </a:extLst>
            </xdr:cNvPr>
            <xdr:cNvGrpSpPr/>
          </xdr:nvGrpSpPr>
          <xdr:grpSpPr>
            <a:xfrm>
              <a:off x="5588000" y="3135313"/>
              <a:ext cx="4810125" cy="381000"/>
              <a:chOff x="5167313" y="2667000"/>
              <a:chExt cx="4572000" cy="381000"/>
            </a:xfrm>
          </xdr:grpSpPr>
          <xdr:sp macro="" textlink="">
            <xdr:nvSpPr>
              <xdr:cNvPr id="4120" name="Group Box 24" hidden="1">
                <a:extLst>
                  <a:ext uri="{63B3BB69-23CF-44E3-9099-C40C66FF867C}">
                    <a14:compatExt spid="_x0000_s4120"/>
                  </a:ext>
                  <a:ext uri="{FF2B5EF4-FFF2-40B4-BE49-F238E27FC236}">
                    <a16:creationId xmlns:a16="http://schemas.microsoft.com/office/drawing/2014/main" id="{00000000-0008-0000-0400-000018100000}"/>
                  </a:ext>
                </a:extLst>
              </xdr:cNvPr>
              <xdr:cNvSpPr/>
            </xdr:nvSpPr>
            <xdr:spPr bwMode="auto">
              <a:xfrm>
                <a:off x="5167313" y="2667000"/>
                <a:ext cx="4572000" cy="381000"/>
              </a:xfrm>
              <a:prstGeom prst="rect">
                <a:avLst/>
              </a:prstGeom>
              <a:noFill/>
              <a:ln w="9525">
                <a:miter lim="800000"/>
                <a:headEnd/>
                <a:tailEnd/>
              </a:ln>
              <a:extLst>
                <a:ext uri="{909E8E84-426E-40DD-AFC4-6F175D3DCCD1}">
                  <a14:hiddenFill>
                    <a:noFill/>
                  </a14:hiddenFill>
                </a:ext>
              </a:extLst>
            </xdr:spPr>
          </xdr:sp>
          <xdr:sp macro="" textlink="">
            <xdr:nvSpPr>
              <xdr:cNvPr id="4126" name="Option Button 30" hidden="1">
                <a:extLst>
                  <a:ext uri="{63B3BB69-23CF-44E3-9099-C40C66FF867C}">
                    <a14:compatExt spid="_x0000_s4126"/>
                  </a:ext>
                  <a:ext uri="{FF2B5EF4-FFF2-40B4-BE49-F238E27FC236}">
                    <a16:creationId xmlns:a16="http://schemas.microsoft.com/office/drawing/2014/main" id="{00000000-0008-0000-0400-00001E100000}"/>
                  </a:ext>
                </a:extLst>
              </xdr:cNvPr>
              <xdr:cNvSpPr/>
            </xdr:nvSpPr>
            <xdr:spPr bwMode="auto">
              <a:xfrm>
                <a:off x="5453063" y="27527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7" name="Option Button 31" hidden="1">
                <a:extLst>
                  <a:ext uri="{63B3BB69-23CF-44E3-9099-C40C66FF867C}">
                    <a14:compatExt spid="_x0000_s4127"/>
                  </a:ext>
                  <a:ext uri="{FF2B5EF4-FFF2-40B4-BE49-F238E27FC236}">
                    <a16:creationId xmlns:a16="http://schemas.microsoft.com/office/drawing/2014/main" id="{00000000-0008-0000-0400-00001F100000}"/>
                  </a:ext>
                </a:extLst>
              </xdr:cNvPr>
              <xdr:cNvSpPr/>
            </xdr:nvSpPr>
            <xdr:spPr bwMode="auto">
              <a:xfrm>
                <a:off x="6215063" y="27527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8" name="Option Button 32" hidden="1">
                <a:extLst>
                  <a:ext uri="{63B3BB69-23CF-44E3-9099-C40C66FF867C}">
                    <a14:compatExt spid="_x0000_s4128"/>
                  </a:ext>
                  <a:ext uri="{FF2B5EF4-FFF2-40B4-BE49-F238E27FC236}">
                    <a16:creationId xmlns:a16="http://schemas.microsoft.com/office/drawing/2014/main" id="{00000000-0008-0000-0400-000020100000}"/>
                  </a:ext>
                </a:extLst>
              </xdr:cNvPr>
              <xdr:cNvSpPr/>
            </xdr:nvSpPr>
            <xdr:spPr bwMode="auto">
              <a:xfrm>
                <a:off x="6977063" y="27527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9" name="Option Button 33" hidden="1">
                <a:extLst>
                  <a:ext uri="{63B3BB69-23CF-44E3-9099-C40C66FF867C}">
                    <a14:compatExt spid="_x0000_s4129"/>
                  </a:ext>
                  <a:ext uri="{FF2B5EF4-FFF2-40B4-BE49-F238E27FC236}">
                    <a16:creationId xmlns:a16="http://schemas.microsoft.com/office/drawing/2014/main" id="{00000000-0008-0000-0400-000021100000}"/>
                  </a:ext>
                </a:extLst>
              </xdr:cNvPr>
              <xdr:cNvSpPr/>
            </xdr:nvSpPr>
            <xdr:spPr bwMode="auto">
              <a:xfrm>
                <a:off x="7739063" y="27527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0" name="Option Button 34" hidden="1">
                <a:extLst>
                  <a:ext uri="{63B3BB69-23CF-44E3-9099-C40C66FF867C}">
                    <a14:compatExt spid="_x0000_s4130"/>
                  </a:ext>
                  <a:ext uri="{FF2B5EF4-FFF2-40B4-BE49-F238E27FC236}">
                    <a16:creationId xmlns:a16="http://schemas.microsoft.com/office/drawing/2014/main" id="{00000000-0008-0000-0400-000022100000}"/>
                  </a:ext>
                </a:extLst>
              </xdr:cNvPr>
              <xdr:cNvSpPr/>
            </xdr:nvSpPr>
            <xdr:spPr bwMode="auto">
              <a:xfrm>
                <a:off x="8501063" y="27527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9" name="Option Button 43" hidden="1">
                <a:extLst>
                  <a:ext uri="{63B3BB69-23CF-44E3-9099-C40C66FF867C}">
                    <a14:compatExt spid="_x0000_s4139"/>
                  </a:ext>
                  <a:ext uri="{FF2B5EF4-FFF2-40B4-BE49-F238E27FC236}">
                    <a16:creationId xmlns:a16="http://schemas.microsoft.com/office/drawing/2014/main" id="{00000000-0008-0000-0400-00002B100000}"/>
                  </a:ext>
                </a:extLst>
              </xdr:cNvPr>
              <xdr:cNvSpPr/>
            </xdr:nvSpPr>
            <xdr:spPr bwMode="auto">
              <a:xfrm>
                <a:off x="9263063" y="27527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16</xdr:row>
          <xdr:rowOff>0</xdr:rowOff>
        </xdr:from>
        <xdr:to>
          <xdr:col>13</xdr:col>
          <xdr:colOff>0</xdr:colOff>
          <xdr:row>17</xdr:row>
          <xdr:rowOff>0</xdr:rowOff>
        </xdr:to>
        <xdr:grpSp>
          <xdr:nvGrpSpPr>
            <xdr:cNvPr id="7" name="Gruppieren 6">
              <a:extLst>
                <a:ext uri="{FF2B5EF4-FFF2-40B4-BE49-F238E27FC236}">
                  <a16:creationId xmlns:a16="http://schemas.microsoft.com/office/drawing/2014/main" id="{00000000-0008-0000-0400-000007000000}"/>
                </a:ext>
              </a:extLst>
            </xdr:cNvPr>
            <xdr:cNvGrpSpPr/>
          </xdr:nvGrpSpPr>
          <xdr:grpSpPr>
            <a:xfrm>
              <a:off x="5588000" y="3643313"/>
              <a:ext cx="4810125" cy="381000"/>
              <a:chOff x="5167317" y="3167063"/>
              <a:chExt cx="4571999" cy="381000"/>
            </a:xfrm>
          </xdr:grpSpPr>
          <xdr:sp macro="" textlink="">
            <xdr:nvSpPr>
              <xdr:cNvPr id="4121" name="Group Box 25" hidden="1">
                <a:extLst>
                  <a:ext uri="{63B3BB69-23CF-44E3-9099-C40C66FF867C}">
                    <a14:compatExt spid="_x0000_s4121"/>
                  </a:ext>
                  <a:ext uri="{FF2B5EF4-FFF2-40B4-BE49-F238E27FC236}">
                    <a16:creationId xmlns:a16="http://schemas.microsoft.com/office/drawing/2014/main" id="{00000000-0008-0000-0400-000019100000}"/>
                  </a:ext>
                </a:extLst>
              </xdr:cNvPr>
              <xdr:cNvSpPr/>
            </xdr:nvSpPr>
            <xdr:spPr bwMode="auto">
              <a:xfrm>
                <a:off x="5167317" y="3167063"/>
                <a:ext cx="4571999" cy="381000"/>
              </a:xfrm>
              <a:prstGeom prst="rect">
                <a:avLst/>
              </a:prstGeom>
              <a:noFill/>
              <a:ln w="9525">
                <a:miter lim="800000"/>
                <a:headEnd/>
                <a:tailEnd/>
              </a:ln>
              <a:extLst>
                <a:ext uri="{909E8E84-426E-40DD-AFC4-6F175D3DCCD1}">
                  <a14:hiddenFill>
                    <a:noFill/>
                  </a14:hiddenFill>
                </a:ext>
              </a:extLst>
            </xdr:spPr>
          </xdr:sp>
          <xdr:sp macro="" textlink="">
            <xdr:nvSpPr>
              <xdr:cNvPr id="4131" name="Option Button 35" hidden="1">
                <a:extLst>
                  <a:ext uri="{63B3BB69-23CF-44E3-9099-C40C66FF867C}">
                    <a14:compatExt spid="_x0000_s4131"/>
                  </a:ext>
                  <a:ext uri="{FF2B5EF4-FFF2-40B4-BE49-F238E27FC236}">
                    <a16:creationId xmlns:a16="http://schemas.microsoft.com/office/drawing/2014/main" id="{00000000-0008-0000-0400-000023100000}"/>
                  </a:ext>
                </a:extLst>
              </xdr:cNvPr>
              <xdr:cNvSpPr/>
            </xdr:nvSpPr>
            <xdr:spPr bwMode="auto">
              <a:xfrm>
                <a:off x="5453063" y="325278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2" name="Option Button 36" hidden="1">
                <a:extLst>
                  <a:ext uri="{63B3BB69-23CF-44E3-9099-C40C66FF867C}">
                    <a14:compatExt spid="_x0000_s4132"/>
                  </a:ext>
                  <a:ext uri="{FF2B5EF4-FFF2-40B4-BE49-F238E27FC236}">
                    <a16:creationId xmlns:a16="http://schemas.microsoft.com/office/drawing/2014/main" id="{00000000-0008-0000-0400-000024100000}"/>
                  </a:ext>
                </a:extLst>
              </xdr:cNvPr>
              <xdr:cNvSpPr/>
            </xdr:nvSpPr>
            <xdr:spPr bwMode="auto">
              <a:xfrm>
                <a:off x="6215063" y="325278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3" name="Option Button 37" hidden="1">
                <a:extLst>
                  <a:ext uri="{63B3BB69-23CF-44E3-9099-C40C66FF867C}">
                    <a14:compatExt spid="_x0000_s4133"/>
                  </a:ext>
                  <a:ext uri="{FF2B5EF4-FFF2-40B4-BE49-F238E27FC236}">
                    <a16:creationId xmlns:a16="http://schemas.microsoft.com/office/drawing/2014/main" id="{00000000-0008-0000-0400-000025100000}"/>
                  </a:ext>
                </a:extLst>
              </xdr:cNvPr>
              <xdr:cNvSpPr/>
            </xdr:nvSpPr>
            <xdr:spPr bwMode="auto">
              <a:xfrm>
                <a:off x="6977063" y="325278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4" name="Option Button 38" hidden="1">
                <a:extLst>
                  <a:ext uri="{63B3BB69-23CF-44E3-9099-C40C66FF867C}">
                    <a14:compatExt spid="_x0000_s4134"/>
                  </a:ext>
                  <a:ext uri="{FF2B5EF4-FFF2-40B4-BE49-F238E27FC236}">
                    <a16:creationId xmlns:a16="http://schemas.microsoft.com/office/drawing/2014/main" id="{00000000-0008-0000-0400-000026100000}"/>
                  </a:ext>
                </a:extLst>
              </xdr:cNvPr>
              <xdr:cNvSpPr/>
            </xdr:nvSpPr>
            <xdr:spPr bwMode="auto">
              <a:xfrm>
                <a:off x="7739063" y="325278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5" name="Option Button 39" hidden="1">
                <a:extLst>
                  <a:ext uri="{63B3BB69-23CF-44E3-9099-C40C66FF867C}">
                    <a14:compatExt spid="_x0000_s4135"/>
                  </a:ext>
                  <a:ext uri="{FF2B5EF4-FFF2-40B4-BE49-F238E27FC236}">
                    <a16:creationId xmlns:a16="http://schemas.microsoft.com/office/drawing/2014/main" id="{00000000-0008-0000-0400-000027100000}"/>
                  </a:ext>
                </a:extLst>
              </xdr:cNvPr>
              <xdr:cNvSpPr/>
            </xdr:nvSpPr>
            <xdr:spPr bwMode="auto">
              <a:xfrm>
                <a:off x="8501063" y="325278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40" name="Option Button 44" hidden="1">
                <a:extLst>
                  <a:ext uri="{63B3BB69-23CF-44E3-9099-C40C66FF867C}">
                    <a14:compatExt spid="_x0000_s4140"/>
                  </a:ext>
                  <a:ext uri="{FF2B5EF4-FFF2-40B4-BE49-F238E27FC236}">
                    <a16:creationId xmlns:a16="http://schemas.microsoft.com/office/drawing/2014/main" id="{00000000-0008-0000-0400-00002C100000}"/>
                  </a:ext>
                </a:extLst>
              </xdr:cNvPr>
              <xdr:cNvSpPr/>
            </xdr:nvSpPr>
            <xdr:spPr bwMode="auto">
              <a:xfrm>
                <a:off x="9263063" y="325278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18</xdr:row>
          <xdr:rowOff>0</xdr:rowOff>
        </xdr:from>
        <xdr:to>
          <xdr:col>13</xdr:col>
          <xdr:colOff>0</xdr:colOff>
          <xdr:row>19</xdr:row>
          <xdr:rowOff>0</xdr:rowOff>
        </xdr:to>
        <xdr:grpSp>
          <xdr:nvGrpSpPr>
            <xdr:cNvPr id="8" name="Gruppieren 7">
              <a:extLst>
                <a:ext uri="{FF2B5EF4-FFF2-40B4-BE49-F238E27FC236}">
                  <a16:creationId xmlns:a16="http://schemas.microsoft.com/office/drawing/2014/main" id="{00000000-0008-0000-0400-000008000000}"/>
                </a:ext>
              </a:extLst>
            </xdr:cNvPr>
            <xdr:cNvGrpSpPr/>
          </xdr:nvGrpSpPr>
          <xdr:grpSpPr>
            <a:xfrm>
              <a:off x="5588000" y="4151313"/>
              <a:ext cx="4810125" cy="381000"/>
              <a:chOff x="5167317" y="3667125"/>
              <a:chExt cx="4571999" cy="381000"/>
            </a:xfrm>
          </xdr:grpSpPr>
          <xdr:sp macro="" textlink="">
            <xdr:nvSpPr>
              <xdr:cNvPr id="4122" name="Group Box 26" hidden="1">
                <a:extLst>
                  <a:ext uri="{63B3BB69-23CF-44E3-9099-C40C66FF867C}">
                    <a14:compatExt spid="_x0000_s4122"/>
                  </a:ext>
                  <a:ext uri="{FF2B5EF4-FFF2-40B4-BE49-F238E27FC236}">
                    <a16:creationId xmlns:a16="http://schemas.microsoft.com/office/drawing/2014/main" id="{00000000-0008-0000-0400-00001A100000}"/>
                  </a:ext>
                </a:extLst>
              </xdr:cNvPr>
              <xdr:cNvSpPr/>
            </xdr:nvSpPr>
            <xdr:spPr bwMode="auto">
              <a:xfrm>
                <a:off x="5167317" y="3667125"/>
                <a:ext cx="4571999" cy="381000"/>
              </a:xfrm>
              <a:prstGeom prst="rect">
                <a:avLst/>
              </a:prstGeom>
              <a:noFill/>
              <a:ln w="9525">
                <a:miter lim="800000"/>
                <a:headEnd/>
                <a:tailEnd/>
              </a:ln>
              <a:extLst>
                <a:ext uri="{909E8E84-426E-40DD-AFC4-6F175D3DCCD1}">
                  <a14:hiddenFill>
                    <a:noFill/>
                  </a14:hiddenFill>
                </a:ext>
              </a:extLst>
            </xdr:spPr>
          </xdr:sp>
          <xdr:sp macro="" textlink="">
            <xdr:nvSpPr>
              <xdr:cNvPr id="4142" name="Option Button 46" hidden="1">
                <a:extLst>
                  <a:ext uri="{63B3BB69-23CF-44E3-9099-C40C66FF867C}">
                    <a14:compatExt spid="_x0000_s4142"/>
                  </a:ext>
                  <a:ext uri="{FF2B5EF4-FFF2-40B4-BE49-F238E27FC236}">
                    <a16:creationId xmlns:a16="http://schemas.microsoft.com/office/drawing/2014/main" id="{00000000-0008-0000-0400-00002E100000}"/>
                  </a:ext>
                </a:extLst>
              </xdr:cNvPr>
              <xdr:cNvSpPr/>
            </xdr:nvSpPr>
            <xdr:spPr bwMode="auto">
              <a:xfrm>
                <a:off x="5453063" y="37528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43" name="Option Button 47" hidden="1">
                <a:extLst>
                  <a:ext uri="{63B3BB69-23CF-44E3-9099-C40C66FF867C}">
                    <a14:compatExt spid="_x0000_s4143"/>
                  </a:ext>
                  <a:ext uri="{FF2B5EF4-FFF2-40B4-BE49-F238E27FC236}">
                    <a16:creationId xmlns:a16="http://schemas.microsoft.com/office/drawing/2014/main" id="{00000000-0008-0000-0400-00002F100000}"/>
                  </a:ext>
                </a:extLst>
              </xdr:cNvPr>
              <xdr:cNvSpPr/>
            </xdr:nvSpPr>
            <xdr:spPr bwMode="auto">
              <a:xfrm>
                <a:off x="6215063" y="37528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44" name="Option Button 48" hidden="1">
                <a:extLst>
                  <a:ext uri="{63B3BB69-23CF-44E3-9099-C40C66FF867C}">
                    <a14:compatExt spid="_x0000_s4144"/>
                  </a:ext>
                  <a:ext uri="{FF2B5EF4-FFF2-40B4-BE49-F238E27FC236}">
                    <a16:creationId xmlns:a16="http://schemas.microsoft.com/office/drawing/2014/main" id="{00000000-0008-0000-0400-000030100000}"/>
                  </a:ext>
                </a:extLst>
              </xdr:cNvPr>
              <xdr:cNvSpPr/>
            </xdr:nvSpPr>
            <xdr:spPr bwMode="auto">
              <a:xfrm>
                <a:off x="6977063" y="37528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45" name="Option Button 49" hidden="1">
                <a:extLst>
                  <a:ext uri="{63B3BB69-23CF-44E3-9099-C40C66FF867C}">
                    <a14:compatExt spid="_x0000_s4145"/>
                  </a:ext>
                  <a:ext uri="{FF2B5EF4-FFF2-40B4-BE49-F238E27FC236}">
                    <a16:creationId xmlns:a16="http://schemas.microsoft.com/office/drawing/2014/main" id="{00000000-0008-0000-0400-000031100000}"/>
                  </a:ext>
                </a:extLst>
              </xdr:cNvPr>
              <xdr:cNvSpPr/>
            </xdr:nvSpPr>
            <xdr:spPr bwMode="auto">
              <a:xfrm>
                <a:off x="7739063" y="37528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46" name="Option Button 50" hidden="1">
                <a:extLst>
                  <a:ext uri="{63B3BB69-23CF-44E3-9099-C40C66FF867C}">
                    <a14:compatExt spid="_x0000_s4146"/>
                  </a:ext>
                  <a:ext uri="{FF2B5EF4-FFF2-40B4-BE49-F238E27FC236}">
                    <a16:creationId xmlns:a16="http://schemas.microsoft.com/office/drawing/2014/main" id="{00000000-0008-0000-0400-000032100000}"/>
                  </a:ext>
                </a:extLst>
              </xdr:cNvPr>
              <xdr:cNvSpPr/>
            </xdr:nvSpPr>
            <xdr:spPr bwMode="auto">
              <a:xfrm>
                <a:off x="8501063" y="37528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47" name="Option Button 51" hidden="1">
                <a:extLst>
                  <a:ext uri="{63B3BB69-23CF-44E3-9099-C40C66FF867C}">
                    <a14:compatExt spid="_x0000_s4147"/>
                  </a:ext>
                  <a:ext uri="{FF2B5EF4-FFF2-40B4-BE49-F238E27FC236}">
                    <a16:creationId xmlns:a16="http://schemas.microsoft.com/office/drawing/2014/main" id="{00000000-0008-0000-0400-000033100000}"/>
                  </a:ext>
                </a:extLst>
              </xdr:cNvPr>
              <xdr:cNvSpPr/>
            </xdr:nvSpPr>
            <xdr:spPr bwMode="auto">
              <a:xfrm>
                <a:off x="9263063" y="37528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20</xdr:row>
          <xdr:rowOff>0</xdr:rowOff>
        </xdr:from>
        <xdr:to>
          <xdr:col>13</xdr:col>
          <xdr:colOff>0</xdr:colOff>
          <xdr:row>21</xdr:row>
          <xdr:rowOff>0</xdr:rowOff>
        </xdr:to>
        <xdr:grpSp>
          <xdr:nvGrpSpPr>
            <xdr:cNvPr id="9" name="Gruppieren 8">
              <a:extLst>
                <a:ext uri="{FF2B5EF4-FFF2-40B4-BE49-F238E27FC236}">
                  <a16:creationId xmlns:a16="http://schemas.microsoft.com/office/drawing/2014/main" id="{00000000-0008-0000-0400-000009000000}"/>
                </a:ext>
              </a:extLst>
            </xdr:cNvPr>
            <xdr:cNvGrpSpPr/>
          </xdr:nvGrpSpPr>
          <xdr:grpSpPr>
            <a:xfrm>
              <a:off x="5588000" y="4659313"/>
              <a:ext cx="4810125" cy="381000"/>
              <a:chOff x="5167317" y="4167188"/>
              <a:chExt cx="4571999" cy="381000"/>
            </a:xfrm>
          </xdr:grpSpPr>
          <xdr:sp macro="" textlink="">
            <xdr:nvSpPr>
              <xdr:cNvPr id="4123" name="Group Box 27" hidden="1">
                <a:extLst>
                  <a:ext uri="{63B3BB69-23CF-44E3-9099-C40C66FF867C}">
                    <a14:compatExt spid="_x0000_s4123"/>
                  </a:ext>
                  <a:ext uri="{FF2B5EF4-FFF2-40B4-BE49-F238E27FC236}">
                    <a16:creationId xmlns:a16="http://schemas.microsoft.com/office/drawing/2014/main" id="{00000000-0008-0000-0400-00001B100000}"/>
                  </a:ext>
                </a:extLst>
              </xdr:cNvPr>
              <xdr:cNvSpPr/>
            </xdr:nvSpPr>
            <xdr:spPr bwMode="auto">
              <a:xfrm>
                <a:off x="5167317" y="4167188"/>
                <a:ext cx="4571999" cy="381000"/>
              </a:xfrm>
              <a:prstGeom prst="rect">
                <a:avLst/>
              </a:prstGeom>
              <a:noFill/>
              <a:ln w="9525">
                <a:miter lim="800000"/>
                <a:headEnd/>
                <a:tailEnd/>
              </a:ln>
              <a:extLst>
                <a:ext uri="{909E8E84-426E-40DD-AFC4-6F175D3DCCD1}">
                  <a14:hiddenFill>
                    <a:noFill/>
                  </a14:hiddenFill>
                </a:ext>
              </a:extLst>
            </xdr:spPr>
          </xdr:sp>
          <xdr:sp macro="" textlink="">
            <xdr:nvSpPr>
              <xdr:cNvPr id="4148" name="Option Button 52" hidden="1">
                <a:extLst>
                  <a:ext uri="{63B3BB69-23CF-44E3-9099-C40C66FF867C}">
                    <a14:compatExt spid="_x0000_s4148"/>
                  </a:ext>
                  <a:ext uri="{FF2B5EF4-FFF2-40B4-BE49-F238E27FC236}">
                    <a16:creationId xmlns:a16="http://schemas.microsoft.com/office/drawing/2014/main" id="{00000000-0008-0000-0400-000034100000}"/>
                  </a:ext>
                </a:extLst>
              </xdr:cNvPr>
              <xdr:cNvSpPr/>
            </xdr:nvSpPr>
            <xdr:spPr bwMode="auto">
              <a:xfrm>
                <a:off x="5453063" y="425291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49" name="Option Button 53" hidden="1">
                <a:extLst>
                  <a:ext uri="{63B3BB69-23CF-44E3-9099-C40C66FF867C}">
                    <a14:compatExt spid="_x0000_s4149"/>
                  </a:ext>
                  <a:ext uri="{FF2B5EF4-FFF2-40B4-BE49-F238E27FC236}">
                    <a16:creationId xmlns:a16="http://schemas.microsoft.com/office/drawing/2014/main" id="{00000000-0008-0000-0400-000035100000}"/>
                  </a:ext>
                </a:extLst>
              </xdr:cNvPr>
              <xdr:cNvSpPr/>
            </xdr:nvSpPr>
            <xdr:spPr bwMode="auto">
              <a:xfrm>
                <a:off x="6215063" y="425291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50" name="Option Button 54" hidden="1">
                <a:extLst>
                  <a:ext uri="{63B3BB69-23CF-44E3-9099-C40C66FF867C}">
                    <a14:compatExt spid="_x0000_s4150"/>
                  </a:ext>
                  <a:ext uri="{FF2B5EF4-FFF2-40B4-BE49-F238E27FC236}">
                    <a16:creationId xmlns:a16="http://schemas.microsoft.com/office/drawing/2014/main" id="{00000000-0008-0000-0400-000036100000}"/>
                  </a:ext>
                </a:extLst>
              </xdr:cNvPr>
              <xdr:cNvSpPr/>
            </xdr:nvSpPr>
            <xdr:spPr bwMode="auto">
              <a:xfrm>
                <a:off x="6977063" y="425291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51" name="Option Button 55" hidden="1">
                <a:extLst>
                  <a:ext uri="{63B3BB69-23CF-44E3-9099-C40C66FF867C}">
                    <a14:compatExt spid="_x0000_s4151"/>
                  </a:ext>
                  <a:ext uri="{FF2B5EF4-FFF2-40B4-BE49-F238E27FC236}">
                    <a16:creationId xmlns:a16="http://schemas.microsoft.com/office/drawing/2014/main" id="{00000000-0008-0000-0400-000037100000}"/>
                  </a:ext>
                </a:extLst>
              </xdr:cNvPr>
              <xdr:cNvSpPr/>
            </xdr:nvSpPr>
            <xdr:spPr bwMode="auto">
              <a:xfrm>
                <a:off x="7739063" y="425291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52" name="Option Button 56" hidden="1">
                <a:extLst>
                  <a:ext uri="{63B3BB69-23CF-44E3-9099-C40C66FF867C}">
                    <a14:compatExt spid="_x0000_s4152"/>
                  </a:ext>
                  <a:ext uri="{FF2B5EF4-FFF2-40B4-BE49-F238E27FC236}">
                    <a16:creationId xmlns:a16="http://schemas.microsoft.com/office/drawing/2014/main" id="{00000000-0008-0000-0400-000038100000}"/>
                  </a:ext>
                </a:extLst>
              </xdr:cNvPr>
              <xdr:cNvSpPr/>
            </xdr:nvSpPr>
            <xdr:spPr bwMode="auto">
              <a:xfrm>
                <a:off x="8501063" y="425291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53" name="Option Button 57" hidden="1">
                <a:extLst>
                  <a:ext uri="{63B3BB69-23CF-44E3-9099-C40C66FF867C}">
                    <a14:compatExt spid="_x0000_s4153"/>
                  </a:ext>
                  <a:ext uri="{FF2B5EF4-FFF2-40B4-BE49-F238E27FC236}">
                    <a16:creationId xmlns:a16="http://schemas.microsoft.com/office/drawing/2014/main" id="{00000000-0008-0000-0400-000039100000}"/>
                  </a:ext>
                </a:extLst>
              </xdr:cNvPr>
              <xdr:cNvSpPr/>
            </xdr:nvSpPr>
            <xdr:spPr bwMode="auto">
              <a:xfrm>
                <a:off x="9263063" y="425291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0</xdr:rowOff>
        </xdr:from>
        <xdr:to>
          <xdr:col>12</xdr:col>
          <xdr:colOff>0</xdr:colOff>
          <xdr:row>25</xdr:row>
          <xdr:rowOff>0</xdr:rowOff>
        </xdr:to>
        <xdr:sp macro="" textlink="">
          <xdr:nvSpPr>
            <xdr:cNvPr id="4155" name="Group Box 59" hidden="1">
              <a:extLst>
                <a:ext uri="{63B3BB69-23CF-44E3-9099-C40C66FF867C}">
                  <a14:compatExt spid="_x0000_s4155"/>
                </a:ext>
                <a:ext uri="{FF2B5EF4-FFF2-40B4-BE49-F238E27FC236}">
                  <a16:creationId xmlns:a16="http://schemas.microsoft.com/office/drawing/2014/main" id="{00000000-0008-0000-0400-00003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24</xdr:row>
          <xdr:rowOff>88900</xdr:rowOff>
        </xdr:from>
        <xdr:to>
          <xdr:col>7</xdr:col>
          <xdr:colOff>590550</xdr:colOff>
          <xdr:row>25</xdr:row>
          <xdr:rowOff>0</xdr:rowOff>
        </xdr:to>
        <xdr:sp macro="" textlink="">
          <xdr:nvSpPr>
            <xdr:cNvPr id="4161" name="Option Button 65" hidden="1">
              <a:extLst>
                <a:ext uri="{63B3BB69-23CF-44E3-9099-C40C66FF867C}">
                  <a14:compatExt spid="_x0000_s4161"/>
                </a:ext>
                <a:ext uri="{FF2B5EF4-FFF2-40B4-BE49-F238E27FC236}">
                  <a16:creationId xmlns:a16="http://schemas.microsoft.com/office/drawing/2014/main" id="{00000000-0008-0000-04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24</xdr:row>
          <xdr:rowOff>88900</xdr:rowOff>
        </xdr:from>
        <xdr:to>
          <xdr:col>8</xdr:col>
          <xdr:colOff>590550</xdr:colOff>
          <xdr:row>25</xdr:row>
          <xdr:rowOff>0</xdr:rowOff>
        </xdr:to>
        <xdr:sp macro="" textlink="">
          <xdr:nvSpPr>
            <xdr:cNvPr id="4162" name="Option Button 66" hidden="1">
              <a:extLst>
                <a:ext uri="{63B3BB69-23CF-44E3-9099-C40C66FF867C}">
                  <a14:compatExt spid="_x0000_s4162"/>
                </a:ext>
                <a:ext uri="{FF2B5EF4-FFF2-40B4-BE49-F238E27FC236}">
                  <a16:creationId xmlns:a16="http://schemas.microsoft.com/office/drawing/2014/main" id="{00000000-0008-0000-04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24</xdr:row>
          <xdr:rowOff>88900</xdr:rowOff>
        </xdr:from>
        <xdr:to>
          <xdr:col>9</xdr:col>
          <xdr:colOff>590550</xdr:colOff>
          <xdr:row>25</xdr:row>
          <xdr:rowOff>0</xdr:rowOff>
        </xdr:to>
        <xdr:sp macro="" textlink="">
          <xdr:nvSpPr>
            <xdr:cNvPr id="4163" name="Option Button 67" hidden="1">
              <a:extLst>
                <a:ext uri="{63B3BB69-23CF-44E3-9099-C40C66FF867C}">
                  <a14:compatExt spid="_x0000_s4163"/>
                </a:ext>
                <a:ext uri="{FF2B5EF4-FFF2-40B4-BE49-F238E27FC236}">
                  <a16:creationId xmlns:a16="http://schemas.microsoft.com/office/drawing/2014/main" id="{00000000-0008-0000-04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24</xdr:row>
          <xdr:rowOff>88900</xdr:rowOff>
        </xdr:from>
        <xdr:to>
          <xdr:col>10</xdr:col>
          <xdr:colOff>590550</xdr:colOff>
          <xdr:row>25</xdr:row>
          <xdr:rowOff>0</xdr:rowOff>
        </xdr:to>
        <xdr:sp macro="" textlink="">
          <xdr:nvSpPr>
            <xdr:cNvPr id="4164" name="Option Button 68" hidden="1">
              <a:extLst>
                <a:ext uri="{63B3BB69-23CF-44E3-9099-C40C66FF867C}">
                  <a14:compatExt spid="_x0000_s4164"/>
                </a:ext>
                <a:ext uri="{FF2B5EF4-FFF2-40B4-BE49-F238E27FC236}">
                  <a16:creationId xmlns:a16="http://schemas.microsoft.com/office/drawing/2014/main" id="{00000000-0008-0000-04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24</xdr:row>
          <xdr:rowOff>88900</xdr:rowOff>
        </xdr:from>
        <xdr:to>
          <xdr:col>11</xdr:col>
          <xdr:colOff>590550</xdr:colOff>
          <xdr:row>25</xdr:row>
          <xdr:rowOff>0</xdr:rowOff>
        </xdr:to>
        <xdr:sp macro="" textlink="">
          <xdr:nvSpPr>
            <xdr:cNvPr id="4165" name="Option Button 69" hidden="1">
              <a:extLst>
                <a:ext uri="{63B3BB69-23CF-44E3-9099-C40C66FF867C}">
                  <a14:compatExt spid="_x0000_s4165"/>
                </a:ext>
                <a:ext uri="{FF2B5EF4-FFF2-40B4-BE49-F238E27FC236}">
                  <a16:creationId xmlns:a16="http://schemas.microsoft.com/office/drawing/2014/main" id="{00000000-0008-0000-04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3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1</xdr:col>
      <xdr:colOff>0</xdr:colOff>
      <xdr:row>1</xdr:row>
      <xdr:rowOff>35719</xdr:rowOff>
    </xdr:from>
    <xdr:to>
      <xdr:col>3</xdr:col>
      <xdr:colOff>500247</xdr:colOff>
      <xdr:row>2</xdr:row>
      <xdr:rowOff>34370</xdr:rowOff>
    </xdr:to>
    <xdr:pic>
      <xdr:nvPicPr>
        <xdr:cNvPr id="2" name="Grafik 1">
          <a:extLst>
            <a:ext uri="{FF2B5EF4-FFF2-40B4-BE49-F238E27FC236}">
              <a16:creationId xmlns:a16="http://schemas.microsoft.com/office/drawing/2014/main" id="{00000000-0008-0000-3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09563" y="119063"/>
          <a:ext cx="2024247" cy="760651"/>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3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3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3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3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500247</xdr:colOff>
      <xdr:row>1</xdr:row>
      <xdr:rowOff>760651</xdr:rowOff>
    </xdr:to>
    <xdr:pic>
      <xdr:nvPicPr>
        <xdr:cNvPr id="2" name="Grafik 1">
          <a:extLst>
            <a:ext uri="{FF2B5EF4-FFF2-40B4-BE49-F238E27FC236}">
              <a16:creationId xmlns:a16="http://schemas.microsoft.com/office/drawing/2014/main" id="{00000000-0008-0000-3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4325" y="85725"/>
          <a:ext cx="2024247" cy="7606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9675</xdr:colOff>
      <xdr:row>1</xdr:row>
      <xdr:rowOff>11475</xdr:rowOff>
    </xdr:from>
    <xdr:to>
      <xdr:col>3</xdr:col>
      <xdr:colOff>509922</xdr:colOff>
      <xdr:row>4</xdr:row>
      <xdr:rowOff>200626</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24000" y="97200"/>
          <a:ext cx="2024247" cy="76065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13</xdr:col>
          <xdr:colOff>0</xdr:colOff>
          <xdr:row>9</xdr:row>
          <xdr:rowOff>0</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xdr:row>
          <xdr:rowOff>88900</xdr:rowOff>
        </xdr:from>
        <xdr:to>
          <xdr:col>7</xdr:col>
          <xdr:colOff>508000</xdr:colOff>
          <xdr:row>8</xdr:row>
          <xdr:rowOff>304800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8</xdr:row>
          <xdr:rowOff>88900</xdr:rowOff>
        </xdr:from>
        <xdr:to>
          <xdr:col>8</xdr:col>
          <xdr:colOff>508000</xdr:colOff>
          <xdr:row>8</xdr:row>
          <xdr:rowOff>304800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8</xdr:row>
          <xdr:rowOff>88900</xdr:rowOff>
        </xdr:from>
        <xdr:to>
          <xdr:col>9</xdr:col>
          <xdr:colOff>508000</xdr:colOff>
          <xdr:row>8</xdr:row>
          <xdr:rowOff>304800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8</xdr:row>
          <xdr:rowOff>88900</xdr:rowOff>
        </xdr:from>
        <xdr:to>
          <xdr:col>10</xdr:col>
          <xdr:colOff>508000</xdr:colOff>
          <xdr:row>8</xdr:row>
          <xdr:rowOff>304800</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xdr:row>
          <xdr:rowOff>88900</xdr:rowOff>
        </xdr:from>
        <xdr:to>
          <xdr:col>11</xdr:col>
          <xdr:colOff>508000</xdr:colOff>
          <xdr:row>8</xdr:row>
          <xdr:rowOff>304800</xdr:rowOff>
        </xdr:to>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8</xdr:row>
          <xdr:rowOff>88900</xdr:rowOff>
        </xdr:from>
        <xdr:to>
          <xdr:col>12</xdr:col>
          <xdr:colOff>508000</xdr:colOff>
          <xdr:row>8</xdr:row>
          <xdr:rowOff>304800</xdr:rowOff>
        </xdr:to>
        <xdr:sp macro="" textlink="">
          <xdr:nvSpPr>
            <xdr:cNvPr id="5153" name="Option Button 33" hidden="1">
              <a:extLst>
                <a:ext uri="{63B3BB69-23CF-44E3-9099-C40C66FF867C}">
                  <a14:compatExt spid="_x0000_s5153"/>
                </a:ext>
                <a:ext uri="{FF2B5EF4-FFF2-40B4-BE49-F238E27FC236}">
                  <a16:creationId xmlns:a16="http://schemas.microsoft.com/office/drawing/2014/main" id="{00000000-0008-0000-05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12</xdr:row>
          <xdr:rowOff>0</xdr:rowOff>
        </xdr:from>
        <xdr:to>
          <xdr:col>13</xdr:col>
          <xdr:colOff>0</xdr:colOff>
          <xdr:row>13</xdr:row>
          <xdr:rowOff>28575</xdr:rowOff>
        </xdr:to>
        <xdr:grpSp>
          <xdr:nvGrpSpPr>
            <xdr:cNvPr id="4" name="Gruppieren 3">
              <a:extLst>
                <a:ext uri="{FF2B5EF4-FFF2-40B4-BE49-F238E27FC236}">
                  <a16:creationId xmlns:a16="http://schemas.microsoft.com/office/drawing/2014/main" id="{00000000-0008-0000-0500-000004000000}"/>
                </a:ext>
              </a:extLst>
            </xdr:cNvPr>
            <xdr:cNvGrpSpPr/>
          </xdr:nvGrpSpPr>
          <xdr:grpSpPr>
            <a:xfrm>
              <a:off x="6103938" y="2611438"/>
              <a:ext cx="4810125" cy="409575"/>
              <a:chOff x="5167314" y="2166938"/>
              <a:chExt cx="4572000" cy="409575"/>
            </a:xfrm>
          </xdr:grpSpPr>
          <xdr:sp macro="" textlink="">
            <xdr:nvSpPr>
              <xdr:cNvPr id="5127" name="Group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5167314" y="2166938"/>
                <a:ext cx="4572000" cy="409575"/>
              </a:xfrm>
              <a:prstGeom prst="rect">
                <a:avLst/>
              </a:prstGeom>
              <a:noFill/>
              <a:ln w="9525">
                <a:miter lim="800000"/>
                <a:headEnd/>
                <a:tailEnd/>
              </a:ln>
              <a:extLst>
                <a:ext uri="{909E8E84-426E-40DD-AFC4-6F175D3DCCD1}">
                  <a14:hiddenFill>
                    <a:noFill/>
                  </a14:hiddenFill>
                </a:ext>
              </a:extLst>
            </xdr:spPr>
          </xdr:sp>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5453063" y="226218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6215063" y="226218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6977063" y="227171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7739063" y="226218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8501063" y="226218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500-000022140000}"/>
                  </a:ext>
                </a:extLst>
              </xdr:cNvPr>
              <xdr:cNvSpPr/>
            </xdr:nvSpPr>
            <xdr:spPr bwMode="auto">
              <a:xfrm>
                <a:off x="9263063" y="22812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14</xdr:row>
          <xdr:rowOff>0</xdr:rowOff>
        </xdr:from>
        <xdr:to>
          <xdr:col>13</xdr:col>
          <xdr:colOff>0</xdr:colOff>
          <xdr:row>15</xdr:row>
          <xdr:rowOff>0</xdr:rowOff>
        </xdr:to>
        <xdr:grpSp>
          <xdr:nvGrpSpPr>
            <xdr:cNvPr id="5" name="Gruppieren 4">
              <a:extLst>
                <a:ext uri="{FF2B5EF4-FFF2-40B4-BE49-F238E27FC236}">
                  <a16:creationId xmlns:a16="http://schemas.microsoft.com/office/drawing/2014/main" id="{00000000-0008-0000-0500-000005000000}"/>
                </a:ext>
              </a:extLst>
            </xdr:cNvPr>
            <xdr:cNvGrpSpPr/>
          </xdr:nvGrpSpPr>
          <xdr:grpSpPr>
            <a:xfrm>
              <a:off x="6103938" y="3119438"/>
              <a:ext cx="4810125" cy="381000"/>
              <a:chOff x="5167314" y="2667000"/>
              <a:chExt cx="4572000" cy="381000"/>
            </a:xfrm>
          </xdr:grpSpPr>
          <xdr:sp macro="" textlink="">
            <xdr:nvSpPr>
              <xdr:cNvPr id="5133" name="Group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5167314" y="2667000"/>
                <a:ext cx="4572000" cy="381000"/>
              </a:xfrm>
              <a:prstGeom prst="rect">
                <a:avLst/>
              </a:prstGeom>
              <a:noFill/>
              <a:ln w="9525">
                <a:miter lim="800000"/>
                <a:headEnd/>
                <a:tailEnd/>
              </a:ln>
              <a:extLst>
                <a:ext uri="{909E8E84-426E-40DD-AFC4-6F175D3DCCD1}">
                  <a14:hiddenFill>
                    <a:noFill/>
                  </a14:hiddenFill>
                </a:ext>
              </a:extLst>
            </xdr:spPr>
          </xdr:sp>
          <xdr:sp macro="" textlink="">
            <xdr:nvSpPr>
              <xdr:cNvPr id="5134" name="Option Button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5453063" y="27527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5" name="Option Button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6215063" y="27527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6977063" y="27527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7739063" y="27527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8" name="Option Button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8501063" y="27527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500-000023140000}"/>
                  </a:ext>
                </a:extLst>
              </xdr:cNvPr>
              <xdr:cNvSpPr/>
            </xdr:nvSpPr>
            <xdr:spPr bwMode="auto">
              <a:xfrm>
                <a:off x="9263063" y="27527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16</xdr:row>
          <xdr:rowOff>0</xdr:rowOff>
        </xdr:from>
        <xdr:to>
          <xdr:col>13</xdr:col>
          <xdr:colOff>0</xdr:colOff>
          <xdr:row>17</xdr:row>
          <xdr:rowOff>0</xdr:rowOff>
        </xdr:to>
        <xdr:grpSp>
          <xdr:nvGrpSpPr>
            <xdr:cNvPr id="6" name="Gruppieren 5">
              <a:extLst>
                <a:ext uri="{FF2B5EF4-FFF2-40B4-BE49-F238E27FC236}">
                  <a16:creationId xmlns:a16="http://schemas.microsoft.com/office/drawing/2014/main" id="{00000000-0008-0000-0500-000006000000}"/>
                </a:ext>
              </a:extLst>
            </xdr:cNvPr>
            <xdr:cNvGrpSpPr/>
          </xdr:nvGrpSpPr>
          <xdr:grpSpPr>
            <a:xfrm>
              <a:off x="6103938" y="3627438"/>
              <a:ext cx="4810125" cy="381000"/>
              <a:chOff x="5167314" y="3167063"/>
              <a:chExt cx="4572000" cy="381000"/>
            </a:xfrm>
          </xdr:grpSpPr>
          <xdr:sp macro="" textlink="">
            <xdr:nvSpPr>
              <xdr:cNvPr id="5139" name="Group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5167314" y="3167063"/>
                <a:ext cx="4572000" cy="381000"/>
              </a:xfrm>
              <a:prstGeom prst="rect">
                <a:avLst/>
              </a:prstGeom>
              <a:noFill/>
              <a:ln w="9525">
                <a:miter lim="800000"/>
                <a:headEnd/>
                <a:tailEnd/>
              </a:ln>
              <a:extLst>
                <a:ext uri="{909E8E84-426E-40DD-AFC4-6F175D3DCCD1}">
                  <a14:hiddenFill>
                    <a:noFill/>
                  </a14:hiddenFill>
                </a:ext>
              </a:extLst>
            </xdr:spPr>
          </xdr:sp>
          <xdr:sp macro="" textlink="">
            <xdr:nvSpPr>
              <xdr:cNvPr id="5143" name="Option Button 23" hidden="1">
                <a:extLst>
                  <a:ext uri="{63B3BB69-23CF-44E3-9099-C40C66FF867C}">
                    <a14:compatExt spid="_x0000_s5143"/>
                  </a:ext>
                  <a:ext uri="{FF2B5EF4-FFF2-40B4-BE49-F238E27FC236}">
                    <a16:creationId xmlns:a16="http://schemas.microsoft.com/office/drawing/2014/main" id="{00000000-0008-0000-0500-000017140000}"/>
                  </a:ext>
                </a:extLst>
              </xdr:cNvPr>
              <xdr:cNvSpPr/>
            </xdr:nvSpPr>
            <xdr:spPr bwMode="auto">
              <a:xfrm>
                <a:off x="5453063" y="325278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4" name="Option Button 24" hidden="1">
                <a:extLst>
                  <a:ext uri="{63B3BB69-23CF-44E3-9099-C40C66FF867C}">
                    <a14:compatExt spid="_x0000_s5144"/>
                  </a:ext>
                  <a:ext uri="{FF2B5EF4-FFF2-40B4-BE49-F238E27FC236}">
                    <a16:creationId xmlns:a16="http://schemas.microsoft.com/office/drawing/2014/main" id="{00000000-0008-0000-0500-000018140000}"/>
                  </a:ext>
                </a:extLst>
              </xdr:cNvPr>
              <xdr:cNvSpPr/>
            </xdr:nvSpPr>
            <xdr:spPr bwMode="auto">
              <a:xfrm>
                <a:off x="6215063" y="325278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500-000019140000}"/>
                  </a:ext>
                </a:extLst>
              </xdr:cNvPr>
              <xdr:cNvSpPr/>
            </xdr:nvSpPr>
            <xdr:spPr bwMode="auto">
              <a:xfrm>
                <a:off x="6977063" y="325278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500-00001A140000}"/>
                  </a:ext>
                </a:extLst>
              </xdr:cNvPr>
              <xdr:cNvSpPr/>
            </xdr:nvSpPr>
            <xdr:spPr bwMode="auto">
              <a:xfrm>
                <a:off x="7739063" y="325278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7" name="Option Button 27" hidden="1">
                <a:extLst>
                  <a:ext uri="{63B3BB69-23CF-44E3-9099-C40C66FF867C}">
                    <a14:compatExt spid="_x0000_s5147"/>
                  </a:ext>
                  <a:ext uri="{FF2B5EF4-FFF2-40B4-BE49-F238E27FC236}">
                    <a16:creationId xmlns:a16="http://schemas.microsoft.com/office/drawing/2014/main" id="{00000000-0008-0000-0500-00001B140000}"/>
                  </a:ext>
                </a:extLst>
              </xdr:cNvPr>
              <xdr:cNvSpPr/>
            </xdr:nvSpPr>
            <xdr:spPr bwMode="auto">
              <a:xfrm>
                <a:off x="8501063" y="325278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6" name="Option Button 36" hidden="1">
                <a:extLst>
                  <a:ext uri="{63B3BB69-23CF-44E3-9099-C40C66FF867C}">
                    <a14:compatExt spid="_x0000_s5156"/>
                  </a:ext>
                  <a:ext uri="{FF2B5EF4-FFF2-40B4-BE49-F238E27FC236}">
                    <a16:creationId xmlns:a16="http://schemas.microsoft.com/office/drawing/2014/main" id="{00000000-0008-0000-0500-000024140000}"/>
                  </a:ext>
                </a:extLst>
              </xdr:cNvPr>
              <xdr:cNvSpPr/>
            </xdr:nvSpPr>
            <xdr:spPr bwMode="auto">
              <a:xfrm>
                <a:off x="9263063" y="325278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18</xdr:row>
          <xdr:rowOff>0</xdr:rowOff>
        </xdr:from>
        <xdr:to>
          <xdr:col>13</xdr:col>
          <xdr:colOff>0</xdr:colOff>
          <xdr:row>19</xdr:row>
          <xdr:rowOff>0</xdr:rowOff>
        </xdr:to>
        <xdr:grpSp>
          <xdr:nvGrpSpPr>
            <xdr:cNvPr id="7" name="Gruppieren 6">
              <a:extLst>
                <a:ext uri="{FF2B5EF4-FFF2-40B4-BE49-F238E27FC236}">
                  <a16:creationId xmlns:a16="http://schemas.microsoft.com/office/drawing/2014/main" id="{00000000-0008-0000-0500-000007000000}"/>
                </a:ext>
              </a:extLst>
            </xdr:cNvPr>
            <xdr:cNvGrpSpPr/>
          </xdr:nvGrpSpPr>
          <xdr:grpSpPr>
            <a:xfrm>
              <a:off x="6103938" y="4135438"/>
              <a:ext cx="4810125" cy="381000"/>
              <a:chOff x="5167316" y="3667125"/>
              <a:chExt cx="4571999" cy="381000"/>
            </a:xfrm>
          </xdr:grpSpPr>
          <xdr:sp macro="" textlink="">
            <xdr:nvSpPr>
              <xdr:cNvPr id="5140" name="Group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5167316" y="3667125"/>
                <a:ext cx="4571999" cy="381000"/>
              </a:xfrm>
              <a:prstGeom prst="rect">
                <a:avLst/>
              </a:prstGeom>
              <a:noFill/>
              <a:ln w="9525">
                <a:miter lim="800000"/>
                <a:headEnd/>
                <a:tailEnd/>
              </a:ln>
              <a:extLst>
                <a:ext uri="{909E8E84-426E-40DD-AFC4-6F175D3DCCD1}">
                  <a14:hiddenFill>
                    <a:noFill/>
                  </a14:hiddenFill>
                </a:ext>
              </a:extLst>
            </xdr:spPr>
          </xdr:sp>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500-00001C140000}"/>
                  </a:ext>
                </a:extLst>
              </xdr:cNvPr>
              <xdr:cNvSpPr/>
            </xdr:nvSpPr>
            <xdr:spPr bwMode="auto">
              <a:xfrm>
                <a:off x="5453063" y="37528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500-00001D140000}"/>
                  </a:ext>
                </a:extLst>
              </xdr:cNvPr>
              <xdr:cNvSpPr/>
            </xdr:nvSpPr>
            <xdr:spPr bwMode="auto">
              <a:xfrm>
                <a:off x="6215063" y="37528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500-00001E140000}"/>
                  </a:ext>
                </a:extLst>
              </xdr:cNvPr>
              <xdr:cNvSpPr/>
            </xdr:nvSpPr>
            <xdr:spPr bwMode="auto">
              <a:xfrm>
                <a:off x="6977063" y="37528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500-00001F140000}"/>
                  </a:ext>
                </a:extLst>
              </xdr:cNvPr>
              <xdr:cNvSpPr/>
            </xdr:nvSpPr>
            <xdr:spPr bwMode="auto">
              <a:xfrm>
                <a:off x="7739063" y="37528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2" name="Option Button 32" hidden="1">
                <a:extLst>
                  <a:ext uri="{63B3BB69-23CF-44E3-9099-C40C66FF867C}">
                    <a14:compatExt spid="_x0000_s5152"/>
                  </a:ext>
                  <a:ext uri="{FF2B5EF4-FFF2-40B4-BE49-F238E27FC236}">
                    <a16:creationId xmlns:a16="http://schemas.microsoft.com/office/drawing/2014/main" id="{00000000-0008-0000-0500-000020140000}"/>
                  </a:ext>
                </a:extLst>
              </xdr:cNvPr>
              <xdr:cNvSpPr/>
            </xdr:nvSpPr>
            <xdr:spPr bwMode="auto">
              <a:xfrm>
                <a:off x="8501063" y="37528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7" name="Option Button 37" hidden="1">
                <a:extLst>
                  <a:ext uri="{63B3BB69-23CF-44E3-9099-C40C66FF867C}">
                    <a14:compatExt spid="_x0000_s5157"/>
                  </a:ext>
                  <a:ext uri="{FF2B5EF4-FFF2-40B4-BE49-F238E27FC236}">
                    <a16:creationId xmlns:a16="http://schemas.microsoft.com/office/drawing/2014/main" id="{00000000-0008-0000-0500-000025140000}"/>
                  </a:ext>
                </a:extLst>
              </xdr:cNvPr>
              <xdr:cNvSpPr/>
            </xdr:nvSpPr>
            <xdr:spPr bwMode="auto">
              <a:xfrm>
                <a:off x="9263063" y="37528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10</xdr:row>
          <xdr:rowOff>0</xdr:rowOff>
        </xdr:from>
        <xdr:to>
          <xdr:col>13</xdr:col>
          <xdr:colOff>0</xdr:colOff>
          <xdr:row>11</xdr:row>
          <xdr:rowOff>0</xdr:rowOff>
        </xdr:to>
        <xdr:grpSp>
          <xdr:nvGrpSpPr>
            <xdr:cNvPr id="3" name="Gruppieren 2">
              <a:extLst>
                <a:ext uri="{FF2B5EF4-FFF2-40B4-BE49-F238E27FC236}">
                  <a16:creationId xmlns:a16="http://schemas.microsoft.com/office/drawing/2014/main" id="{00000000-0008-0000-0500-000003000000}"/>
                </a:ext>
              </a:extLst>
            </xdr:cNvPr>
            <xdr:cNvGrpSpPr/>
          </xdr:nvGrpSpPr>
          <xdr:grpSpPr>
            <a:xfrm>
              <a:off x="6103938" y="2103438"/>
              <a:ext cx="4810125" cy="381000"/>
              <a:chOff x="5167314" y="1666875"/>
              <a:chExt cx="4572000" cy="381000"/>
            </a:xfrm>
          </xdr:grpSpPr>
          <xdr:sp macro="" textlink="">
            <xdr:nvSpPr>
              <xdr:cNvPr id="5158" name="Group Box 38" hidden="1">
                <a:extLst>
                  <a:ext uri="{63B3BB69-23CF-44E3-9099-C40C66FF867C}">
                    <a14:compatExt spid="_x0000_s5158"/>
                  </a:ext>
                  <a:ext uri="{FF2B5EF4-FFF2-40B4-BE49-F238E27FC236}">
                    <a16:creationId xmlns:a16="http://schemas.microsoft.com/office/drawing/2014/main" id="{00000000-0008-0000-0500-000026140000}"/>
                  </a:ext>
                </a:extLst>
              </xdr:cNvPr>
              <xdr:cNvSpPr/>
            </xdr:nvSpPr>
            <xdr:spPr bwMode="auto">
              <a:xfrm>
                <a:off x="5167314" y="1666875"/>
                <a:ext cx="4572000" cy="381000"/>
              </a:xfrm>
              <a:prstGeom prst="rect">
                <a:avLst/>
              </a:prstGeom>
              <a:noFill/>
              <a:ln w="9525">
                <a:miter lim="800000"/>
                <a:headEnd/>
                <a:tailEnd/>
              </a:ln>
              <a:extLst>
                <a:ext uri="{909E8E84-426E-40DD-AFC4-6F175D3DCCD1}">
                  <a14:hiddenFill>
                    <a:noFill/>
                  </a14:hiddenFill>
                </a:ext>
              </a:extLst>
            </xdr:spPr>
          </xdr:sp>
          <xdr:sp macro="" textlink="">
            <xdr:nvSpPr>
              <xdr:cNvPr id="5159" name="Option Button 39" hidden="1">
                <a:extLst>
                  <a:ext uri="{63B3BB69-23CF-44E3-9099-C40C66FF867C}">
                    <a14:compatExt spid="_x0000_s5159"/>
                  </a:ext>
                  <a:ext uri="{FF2B5EF4-FFF2-40B4-BE49-F238E27FC236}">
                    <a16:creationId xmlns:a16="http://schemas.microsoft.com/office/drawing/2014/main" id="{00000000-0008-0000-0500-000027140000}"/>
                  </a:ext>
                </a:extLst>
              </xdr:cNvPr>
              <xdr:cNvSpPr/>
            </xdr:nvSpPr>
            <xdr:spPr bwMode="auto">
              <a:xfrm>
                <a:off x="5453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60" name="Option Button 40" hidden="1">
                <a:extLst>
                  <a:ext uri="{63B3BB69-23CF-44E3-9099-C40C66FF867C}">
                    <a14:compatExt spid="_x0000_s5160"/>
                  </a:ext>
                  <a:ext uri="{FF2B5EF4-FFF2-40B4-BE49-F238E27FC236}">
                    <a16:creationId xmlns:a16="http://schemas.microsoft.com/office/drawing/2014/main" id="{00000000-0008-0000-0500-000028140000}"/>
                  </a:ext>
                </a:extLst>
              </xdr:cNvPr>
              <xdr:cNvSpPr/>
            </xdr:nvSpPr>
            <xdr:spPr bwMode="auto">
              <a:xfrm>
                <a:off x="6215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61" name="Option Button 41" hidden="1">
                <a:extLst>
                  <a:ext uri="{63B3BB69-23CF-44E3-9099-C40C66FF867C}">
                    <a14:compatExt spid="_x0000_s5161"/>
                  </a:ext>
                  <a:ext uri="{FF2B5EF4-FFF2-40B4-BE49-F238E27FC236}">
                    <a16:creationId xmlns:a16="http://schemas.microsoft.com/office/drawing/2014/main" id="{00000000-0008-0000-0500-000029140000}"/>
                  </a:ext>
                </a:extLst>
              </xdr:cNvPr>
              <xdr:cNvSpPr/>
            </xdr:nvSpPr>
            <xdr:spPr bwMode="auto">
              <a:xfrm>
                <a:off x="6977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62" name="Option Button 42" hidden="1">
                <a:extLst>
                  <a:ext uri="{63B3BB69-23CF-44E3-9099-C40C66FF867C}">
                    <a14:compatExt spid="_x0000_s5162"/>
                  </a:ext>
                  <a:ext uri="{FF2B5EF4-FFF2-40B4-BE49-F238E27FC236}">
                    <a16:creationId xmlns:a16="http://schemas.microsoft.com/office/drawing/2014/main" id="{00000000-0008-0000-0500-00002A140000}"/>
                  </a:ext>
                </a:extLst>
              </xdr:cNvPr>
              <xdr:cNvSpPr/>
            </xdr:nvSpPr>
            <xdr:spPr bwMode="auto">
              <a:xfrm>
                <a:off x="7739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63" name="Option Button 43" hidden="1">
                <a:extLst>
                  <a:ext uri="{63B3BB69-23CF-44E3-9099-C40C66FF867C}">
                    <a14:compatExt spid="_x0000_s5163"/>
                  </a:ext>
                  <a:ext uri="{FF2B5EF4-FFF2-40B4-BE49-F238E27FC236}">
                    <a16:creationId xmlns:a16="http://schemas.microsoft.com/office/drawing/2014/main" id="{00000000-0008-0000-0500-00002B140000}"/>
                  </a:ext>
                </a:extLst>
              </xdr:cNvPr>
              <xdr:cNvSpPr/>
            </xdr:nvSpPr>
            <xdr:spPr bwMode="auto">
              <a:xfrm>
                <a:off x="8501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64" name="Option Button 44" hidden="1">
                <a:extLst>
                  <a:ext uri="{63B3BB69-23CF-44E3-9099-C40C66FF867C}">
                    <a14:compatExt spid="_x0000_s5164"/>
                  </a:ext>
                  <a:ext uri="{FF2B5EF4-FFF2-40B4-BE49-F238E27FC236}">
                    <a16:creationId xmlns:a16="http://schemas.microsoft.com/office/drawing/2014/main" id="{00000000-0008-0000-0500-00002C140000}"/>
                  </a:ext>
                </a:extLst>
              </xdr:cNvPr>
              <xdr:cNvSpPr/>
            </xdr:nvSpPr>
            <xdr:spPr bwMode="auto">
              <a:xfrm>
                <a:off x="9263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0</xdr:rowOff>
        </xdr:from>
        <xdr:to>
          <xdr:col>12</xdr:col>
          <xdr:colOff>0</xdr:colOff>
          <xdr:row>22</xdr:row>
          <xdr:rowOff>12700</xdr:rowOff>
        </xdr:to>
        <xdr:sp macro="" textlink="">
          <xdr:nvSpPr>
            <xdr:cNvPr id="5166" name="Group Box 46" hidden="1">
              <a:extLst>
                <a:ext uri="{63B3BB69-23CF-44E3-9099-C40C66FF867C}">
                  <a14:compatExt spid="_x0000_s5166"/>
                </a:ext>
                <a:ext uri="{FF2B5EF4-FFF2-40B4-BE49-F238E27FC236}">
                  <a16:creationId xmlns:a16="http://schemas.microsoft.com/office/drawing/2014/main" id="{00000000-0008-0000-0500-00002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21</xdr:row>
          <xdr:rowOff>88900</xdr:rowOff>
        </xdr:from>
        <xdr:to>
          <xdr:col>7</xdr:col>
          <xdr:colOff>590550</xdr:colOff>
          <xdr:row>22</xdr:row>
          <xdr:rowOff>12700</xdr:rowOff>
        </xdr:to>
        <xdr:sp macro="" textlink="">
          <xdr:nvSpPr>
            <xdr:cNvPr id="5173" name="Option Button 53" hidden="1">
              <a:extLst>
                <a:ext uri="{63B3BB69-23CF-44E3-9099-C40C66FF867C}">
                  <a14:compatExt spid="_x0000_s5173"/>
                </a:ext>
                <a:ext uri="{FF2B5EF4-FFF2-40B4-BE49-F238E27FC236}">
                  <a16:creationId xmlns:a16="http://schemas.microsoft.com/office/drawing/2014/main" id="{00000000-0008-0000-05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21</xdr:row>
          <xdr:rowOff>88900</xdr:rowOff>
        </xdr:from>
        <xdr:to>
          <xdr:col>8</xdr:col>
          <xdr:colOff>590550</xdr:colOff>
          <xdr:row>22</xdr:row>
          <xdr:rowOff>12700</xdr:rowOff>
        </xdr:to>
        <xdr:sp macro="" textlink="">
          <xdr:nvSpPr>
            <xdr:cNvPr id="5174" name="Option Button 54" hidden="1">
              <a:extLst>
                <a:ext uri="{63B3BB69-23CF-44E3-9099-C40C66FF867C}">
                  <a14:compatExt spid="_x0000_s5174"/>
                </a:ext>
                <a:ext uri="{FF2B5EF4-FFF2-40B4-BE49-F238E27FC236}">
                  <a16:creationId xmlns:a16="http://schemas.microsoft.com/office/drawing/2014/main" id="{00000000-0008-0000-05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21</xdr:row>
          <xdr:rowOff>88900</xdr:rowOff>
        </xdr:from>
        <xdr:to>
          <xdr:col>9</xdr:col>
          <xdr:colOff>590550</xdr:colOff>
          <xdr:row>22</xdr:row>
          <xdr:rowOff>12700</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5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21</xdr:row>
          <xdr:rowOff>88900</xdr:rowOff>
        </xdr:from>
        <xdr:to>
          <xdr:col>10</xdr:col>
          <xdr:colOff>590550</xdr:colOff>
          <xdr:row>22</xdr:row>
          <xdr:rowOff>12700</xdr:rowOff>
        </xdr:to>
        <xdr:sp macro="" textlink="">
          <xdr:nvSpPr>
            <xdr:cNvPr id="5176" name="Option Button 56" hidden="1">
              <a:extLst>
                <a:ext uri="{63B3BB69-23CF-44E3-9099-C40C66FF867C}">
                  <a14:compatExt spid="_x0000_s5176"/>
                </a:ext>
                <a:ext uri="{FF2B5EF4-FFF2-40B4-BE49-F238E27FC236}">
                  <a16:creationId xmlns:a16="http://schemas.microsoft.com/office/drawing/2014/main" id="{00000000-0008-0000-05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21</xdr:row>
          <xdr:rowOff>88900</xdr:rowOff>
        </xdr:from>
        <xdr:to>
          <xdr:col>11</xdr:col>
          <xdr:colOff>590550</xdr:colOff>
          <xdr:row>22</xdr:row>
          <xdr:rowOff>12700</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5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xdr:col>
      <xdr:colOff>9675</xdr:colOff>
      <xdr:row>1</xdr:row>
      <xdr:rowOff>11475</xdr:rowOff>
    </xdr:from>
    <xdr:to>
      <xdr:col>3</xdr:col>
      <xdr:colOff>509922</xdr:colOff>
      <xdr:row>4</xdr:row>
      <xdr:rowOff>200626</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24000" y="97200"/>
          <a:ext cx="2024247" cy="760651"/>
        </a:xfrm>
        <a:prstGeom prst="rect">
          <a:avLst/>
        </a:prstGeom>
      </xdr:spPr>
    </xdr:pic>
    <xdr:clientData/>
  </xdr:twoCellAnchor>
  <mc:AlternateContent xmlns:mc="http://schemas.openxmlformats.org/markup-compatibility/2006">
    <mc:Choice xmlns:a14="http://schemas.microsoft.com/office/drawing/2010/main" Requires="a14">
      <xdr:twoCellAnchor>
        <xdr:from>
          <xdr:col>7</xdr:col>
          <xdr:colOff>0</xdr:colOff>
          <xdr:row>8</xdr:row>
          <xdr:rowOff>0</xdr:rowOff>
        </xdr:from>
        <xdr:to>
          <xdr:col>13</xdr:col>
          <xdr:colOff>0</xdr:colOff>
          <xdr:row>9</xdr:row>
          <xdr:rowOff>0</xdr:rowOff>
        </xdr:to>
        <xdr:grpSp>
          <xdr:nvGrpSpPr>
            <xdr:cNvPr id="3" name="Gruppieren 2">
              <a:extLst>
                <a:ext uri="{FF2B5EF4-FFF2-40B4-BE49-F238E27FC236}">
                  <a16:creationId xmlns:a16="http://schemas.microsoft.com/office/drawing/2014/main" id="{00000000-0008-0000-0600-000003000000}"/>
                </a:ext>
              </a:extLst>
            </xdr:cNvPr>
            <xdr:cNvGrpSpPr/>
          </xdr:nvGrpSpPr>
          <xdr:grpSpPr>
            <a:xfrm>
              <a:off x="5437188" y="1595438"/>
              <a:ext cx="4810125" cy="381000"/>
              <a:chOff x="5167314" y="1166813"/>
              <a:chExt cx="4572000" cy="381000"/>
            </a:xfrm>
          </xdr:grpSpPr>
          <xdr:sp macro="" textlink="">
            <xdr:nvSpPr>
              <xdr:cNvPr id="6145" name="Group Box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5167314" y="1166813"/>
                <a:ext cx="4572000" cy="381000"/>
              </a:xfrm>
              <a:prstGeom prst="rect">
                <a:avLst/>
              </a:prstGeom>
              <a:noFill/>
              <a:ln w="9525">
                <a:miter lim="800000"/>
                <a:headEnd/>
                <a:tailEnd/>
              </a:ln>
              <a:extLst>
                <a:ext uri="{909E8E84-426E-40DD-AFC4-6F175D3DCCD1}">
                  <a14:hiddenFill>
                    <a:noFill/>
                  </a14:hiddenFill>
                </a:ext>
              </a:extLst>
            </xdr:spPr>
          </xdr:sp>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5453063" y="12525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600-000003180000}"/>
                  </a:ext>
                </a:extLst>
              </xdr:cNvPr>
              <xdr:cNvSpPr/>
            </xdr:nvSpPr>
            <xdr:spPr bwMode="auto">
              <a:xfrm>
                <a:off x="6215063" y="12525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600-000004180000}"/>
                  </a:ext>
                </a:extLst>
              </xdr:cNvPr>
              <xdr:cNvSpPr/>
            </xdr:nvSpPr>
            <xdr:spPr bwMode="auto">
              <a:xfrm>
                <a:off x="6977063" y="12525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9" name="Option Button 5" hidden="1">
                <a:extLst>
                  <a:ext uri="{63B3BB69-23CF-44E3-9099-C40C66FF867C}">
                    <a14:compatExt spid="_x0000_s6149"/>
                  </a:ext>
                  <a:ext uri="{FF2B5EF4-FFF2-40B4-BE49-F238E27FC236}">
                    <a16:creationId xmlns:a16="http://schemas.microsoft.com/office/drawing/2014/main" id="{00000000-0008-0000-0600-000005180000}"/>
                  </a:ext>
                </a:extLst>
              </xdr:cNvPr>
              <xdr:cNvSpPr/>
            </xdr:nvSpPr>
            <xdr:spPr bwMode="auto">
              <a:xfrm>
                <a:off x="7739063" y="12525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0" name="Option Button 6" hidden="1">
                <a:extLst>
                  <a:ext uri="{63B3BB69-23CF-44E3-9099-C40C66FF867C}">
                    <a14:compatExt spid="_x0000_s6150"/>
                  </a:ext>
                  <a:ext uri="{FF2B5EF4-FFF2-40B4-BE49-F238E27FC236}">
                    <a16:creationId xmlns:a16="http://schemas.microsoft.com/office/drawing/2014/main" id="{00000000-0008-0000-0600-000006180000}"/>
                  </a:ext>
                </a:extLst>
              </xdr:cNvPr>
              <xdr:cNvSpPr/>
            </xdr:nvSpPr>
            <xdr:spPr bwMode="auto">
              <a:xfrm>
                <a:off x="8501063" y="12525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3" name="Option Button 19" hidden="1">
                <a:extLst>
                  <a:ext uri="{63B3BB69-23CF-44E3-9099-C40C66FF867C}">
                    <a14:compatExt spid="_x0000_s6163"/>
                  </a:ext>
                  <a:ext uri="{FF2B5EF4-FFF2-40B4-BE49-F238E27FC236}">
                    <a16:creationId xmlns:a16="http://schemas.microsoft.com/office/drawing/2014/main" id="{00000000-0008-0000-0600-000013180000}"/>
                  </a:ext>
                </a:extLst>
              </xdr:cNvPr>
              <xdr:cNvSpPr/>
            </xdr:nvSpPr>
            <xdr:spPr bwMode="auto">
              <a:xfrm>
                <a:off x="9263063" y="12525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14</xdr:row>
          <xdr:rowOff>0</xdr:rowOff>
        </xdr:from>
        <xdr:to>
          <xdr:col>13</xdr:col>
          <xdr:colOff>0</xdr:colOff>
          <xdr:row>15</xdr:row>
          <xdr:rowOff>0</xdr:rowOff>
        </xdr:to>
        <xdr:grpSp>
          <xdr:nvGrpSpPr>
            <xdr:cNvPr id="6" name="Gruppieren 5">
              <a:extLst>
                <a:ext uri="{FF2B5EF4-FFF2-40B4-BE49-F238E27FC236}">
                  <a16:creationId xmlns:a16="http://schemas.microsoft.com/office/drawing/2014/main" id="{00000000-0008-0000-0600-000006000000}"/>
                </a:ext>
              </a:extLst>
            </xdr:cNvPr>
            <xdr:cNvGrpSpPr/>
          </xdr:nvGrpSpPr>
          <xdr:grpSpPr>
            <a:xfrm>
              <a:off x="5437188" y="3119438"/>
              <a:ext cx="4810125" cy="381000"/>
              <a:chOff x="5167314" y="2667000"/>
              <a:chExt cx="4572000" cy="381000"/>
            </a:xfrm>
          </xdr:grpSpPr>
          <xdr:sp macro="" textlink="">
            <xdr:nvSpPr>
              <xdr:cNvPr id="6151" name="Group Box 7" hidden="1">
                <a:extLst>
                  <a:ext uri="{63B3BB69-23CF-44E3-9099-C40C66FF867C}">
                    <a14:compatExt spid="_x0000_s6151"/>
                  </a:ext>
                  <a:ext uri="{FF2B5EF4-FFF2-40B4-BE49-F238E27FC236}">
                    <a16:creationId xmlns:a16="http://schemas.microsoft.com/office/drawing/2014/main" id="{00000000-0008-0000-0600-000007180000}"/>
                  </a:ext>
                </a:extLst>
              </xdr:cNvPr>
              <xdr:cNvSpPr/>
            </xdr:nvSpPr>
            <xdr:spPr bwMode="auto">
              <a:xfrm>
                <a:off x="5167314" y="2667000"/>
                <a:ext cx="4572000" cy="381000"/>
              </a:xfrm>
              <a:prstGeom prst="rect">
                <a:avLst/>
              </a:prstGeom>
              <a:noFill/>
              <a:ln w="9525">
                <a:miter lim="800000"/>
                <a:headEnd/>
                <a:tailEnd/>
              </a:ln>
              <a:extLst>
                <a:ext uri="{909E8E84-426E-40DD-AFC4-6F175D3DCCD1}">
                  <a14:hiddenFill>
                    <a:noFill/>
                  </a14:hiddenFill>
                </a:ext>
              </a:extLst>
            </xdr:spPr>
          </xdr:sp>
          <xdr:sp macro="" textlink="">
            <xdr:nvSpPr>
              <xdr:cNvPr id="6152" name="Option Button 8" hidden="1">
                <a:extLst>
                  <a:ext uri="{63B3BB69-23CF-44E3-9099-C40C66FF867C}">
                    <a14:compatExt spid="_x0000_s6152"/>
                  </a:ext>
                  <a:ext uri="{FF2B5EF4-FFF2-40B4-BE49-F238E27FC236}">
                    <a16:creationId xmlns:a16="http://schemas.microsoft.com/office/drawing/2014/main" id="{00000000-0008-0000-0600-000008180000}"/>
                  </a:ext>
                </a:extLst>
              </xdr:cNvPr>
              <xdr:cNvSpPr/>
            </xdr:nvSpPr>
            <xdr:spPr bwMode="auto">
              <a:xfrm>
                <a:off x="5453063" y="27527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3" name="Option Button 9" hidden="1">
                <a:extLst>
                  <a:ext uri="{63B3BB69-23CF-44E3-9099-C40C66FF867C}">
                    <a14:compatExt spid="_x0000_s6153"/>
                  </a:ext>
                  <a:ext uri="{FF2B5EF4-FFF2-40B4-BE49-F238E27FC236}">
                    <a16:creationId xmlns:a16="http://schemas.microsoft.com/office/drawing/2014/main" id="{00000000-0008-0000-0600-000009180000}"/>
                  </a:ext>
                </a:extLst>
              </xdr:cNvPr>
              <xdr:cNvSpPr/>
            </xdr:nvSpPr>
            <xdr:spPr bwMode="auto">
              <a:xfrm>
                <a:off x="6215063" y="27527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4" name="Option Button 10" hidden="1">
                <a:extLst>
                  <a:ext uri="{63B3BB69-23CF-44E3-9099-C40C66FF867C}">
                    <a14:compatExt spid="_x0000_s6154"/>
                  </a:ext>
                  <a:ext uri="{FF2B5EF4-FFF2-40B4-BE49-F238E27FC236}">
                    <a16:creationId xmlns:a16="http://schemas.microsoft.com/office/drawing/2014/main" id="{00000000-0008-0000-0600-00000A180000}"/>
                  </a:ext>
                </a:extLst>
              </xdr:cNvPr>
              <xdr:cNvSpPr/>
            </xdr:nvSpPr>
            <xdr:spPr bwMode="auto">
              <a:xfrm>
                <a:off x="6977063" y="27527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5" name="Option Button 11" hidden="1">
                <a:extLst>
                  <a:ext uri="{63B3BB69-23CF-44E3-9099-C40C66FF867C}">
                    <a14:compatExt spid="_x0000_s6155"/>
                  </a:ext>
                  <a:ext uri="{FF2B5EF4-FFF2-40B4-BE49-F238E27FC236}">
                    <a16:creationId xmlns:a16="http://schemas.microsoft.com/office/drawing/2014/main" id="{00000000-0008-0000-0600-00000B180000}"/>
                  </a:ext>
                </a:extLst>
              </xdr:cNvPr>
              <xdr:cNvSpPr/>
            </xdr:nvSpPr>
            <xdr:spPr bwMode="auto">
              <a:xfrm>
                <a:off x="7739063" y="27527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6" name="Option Button 12" hidden="1">
                <a:extLst>
                  <a:ext uri="{63B3BB69-23CF-44E3-9099-C40C66FF867C}">
                    <a14:compatExt spid="_x0000_s6156"/>
                  </a:ext>
                  <a:ext uri="{FF2B5EF4-FFF2-40B4-BE49-F238E27FC236}">
                    <a16:creationId xmlns:a16="http://schemas.microsoft.com/office/drawing/2014/main" id="{00000000-0008-0000-0600-00000C180000}"/>
                  </a:ext>
                </a:extLst>
              </xdr:cNvPr>
              <xdr:cNvSpPr/>
            </xdr:nvSpPr>
            <xdr:spPr bwMode="auto">
              <a:xfrm>
                <a:off x="8501063" y="27527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4" name="Option Button 20" hidden="1">
                <a:extLst>
                  <a:ext uri="{63B3BB69-23CF-44E3-9099-C40C66FF867C}">
                    <a14:compatExt spid="_x0000_s6164"/>
                  </a:ext>
                  <a:ext uri="{FF2B5EF4-FFF2-40B4-BE49-F238E27FC236}">
                    <a16:creationId xmlns:a16="http://schemas.microsoft.com/office/drawing/2014/main" id="{00000000-0008-0000-0600-000014180000}"/>
                  </a:ext>
                </a:extLst>
              </xdr:cNvPr>
              <xdr:cNvSpPr/>
            </xdr:nvSpPr>
            <xdr:spPr bwMode="auto">
              <a:xfrm>
                <a:off x="9263063" y="27527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12</xdr:row>
          <xdr:rowOff>0</xdr:rowOff>
        </xdr:from>
        <xdr:to>
          <xdr:col>13</xdr:col>
          <xdr:colOff>0</xdr:colOff>
          <xdr:row>13</xdr:row>
          <xdr:rowOff>0</xdr:rowOff>
        </xdr:to>
        <xdr:grpSp>
          <xdr:nvGrpSpPr>
            <xdr:cNvPr id="5" name="Gruppieren 4">
              <a:extLst>
                <a:ext uri="{FF2B5EF4-FFF2-40B4-BE49-F238E27FC236}">
                  <a16:creationId xmlns:a16="http://schemas.microsoft.com/office/drawing/2014/main" id="{00000000-0008-0000-0600-000005000000}"/>
                </a:ext>
              </a:extLst>
            </xdr:cNvPr>
            <xdr:cNvGrpSpPr/>
          </xdr:nvGrpSpPr>
          <xdr:grpSpPr>
            <a:xfrm>
              <a:off x="5437188" y="2611438"/>
              <a:ext cx="4810125" cy="381000"/>
              <a:chOff x="5167314" y="2166938"/>
              <a:chExt cx="4572000" cy="381000"/>
            </a:xfrm>
          </xdr:grpSpPr>
          <xdr:sp macro="" textlink="">
            <xdr:nvSpPr>
              <xdr:cNvPr id="6165" name="Group Box 21" hidden="1">
                <a:extLst>
                  <a:ext uri="{63B3BB69-23CF-44E3-9099-C40C66FF867C}">
                    <a14:compatExt spid="_x0000_s6165"/>
                  </a:ext>
                  <a:ext uri="{FF2B5EF4-FFF2-40B4-BE49-F238E27FC236}">
                    <a16:creationId xmlns:a16="http://schemas.microsoft.com/office/drawing/2014/main" id="{00000000-0008-0000-0600-000015180000}"/>
                  </a:ext>
                </a:extLst>
              </xdr:cNvPr>
              <xdr:cNvSpPr/>
            </xdr:nvSpPr>
            <xdr:spPr bwMode="auto">
              <a:xfrm>
                <a:off x="5167314" y="2166938"/>
                <a:ext cx="4572000" cy="381000"/>
              </a:xfrm>
              <a:prstGeom prst="rect">
                <a:avLst/>
              </a:prstGeom>
              <a:noFill/>
              <a:ln w="9525">
                <a:miter lim="800000"/>
                <a:headEnd/>
                <a:tailEnd/>
              </a:ln>
              <a:extLst>
                <a:ext uri="{909E8E84-426E-40DD-AFC4-6F175D3DCCD1}">
                  <a14:hiddenFill>
                    <a:noFill/>
                  </a14:hiddenFill>
                </a:ext>
              </a:extLst>
            </xdr:spPr>
          </xdr:sp>
          <xdr:sp macro="" textlink="">
            <xdr:nvSpPr>
              <xdr:cNvPr id="6166" name="Option Button 22" hidden="1">
                <a:extLst>
                  <a:ext uri="{63B3BB69-23CF-44E3-9099-C40C66FF867C}">
                    <a14:compatExt spid="_x0000_s6166"/>
                  </a:ext>
                  <a:ext uri="{FF2B5EF4-FFF2-40B4-BE49-F238E27FC236}">
                    <a16:creationId xmlns:a16="http://schemas.microsoft.com/office/drawing/2014/main" id="{00000000-0008-0000-0600-000016180000}"/>
                  </a:ext>
                </a:extLst>
              </xdr:cNvPr>
              <xdr:cNvSpPr/>
            </xdr:nvSpPr>
            <xdr:spPr bwMode="auto">
              <a:xfrm>
                <a:off x="5453063" y="225266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7" name="Option Button 23" hidden="1">
                <a:extLst>
                  <a:ext uri="{63B3BB69-23CF-44E3-9099-C40C66FF867C}">
                    <a14:compatExt spid="_x0000_s6167"/>
                  </a:ext>
                  <a:ext uri="{FF2B5EF4-FFF2-40B4-BE49-F238E27FC236}">
                    <a16:creationId xmlns:a16="http://schemas.microsoft.com/office/drawing/2014/main" id="{00000000-0008-0000-0600-000017180000}"/>
                  </a:ext>
                </a:extLst>
              </xdr:cNvPr>
              <xdr:cNvSpPr/>
            </xdr:nvSpPr>
            <xdr:spPr bwMode="auto">
              <a:xfrm>
                <a:off x="6215063" y="225266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8" name="Option Button 24" hidden="1">
                <a:extLst>
                  <a:ext uri="{63B3BB69-23CF-44E3-9099-C40C66FF867C}">
                    <a14:compatExt spid="_x0000_s6168"/>
                  </a:ext>
                  <a:ext uri="{FF2B5EF4-FFF2-40B4-BE49-F238E27FC236}">
                    <a16:creationId xmlns:a16="http://schemas.microsoft.com/office/drawing/2014/main" id="{00000000-0008-0000-0600-000018180000}"/>
                  </a:ext>
                </a:extLst>
              </xdr:cNvPr>
              <xdr:cNvSpPr/>
            </xdr:nvSpPr>
            <xdr:spPr bwMode="auto">
              <a:xfrm>
                <a:off x="6977063" y="225266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9" name="Option Button 25" hidden="1">
                <a:extLst>
                  <a:ext uri="{63B3BB69-23CF-44E3-9099-C40C66FF867C}">
                    <a14:compatExt spid="_x0000_s6169"/>
                  </a:ext>
                  <a:ext uri="{FF2B5EF4-FFF2-40B4-BE49-F238E27FC236}">
                    <a16:creationId xmlns:a16="http://schemas.microsoft.com/office/drawing/2014/main" id="{00000000-0008-0000-0600-000019180000}"/>
                  </a:ext>
                </a:extLst>
              </xdr:cNvPr>
              <xdr:cNvSpPr/>
            </xdr:nvSpPr>
            <xdr:spPr bwMode="auto">
              <a:xfrm>
                <a:off x="7739063" y="225266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0" name="Option Button 26" hidden="1">
                <a:extLst>
                  <a:ext uri="{63B3BB69-23CF-44E3-9099-C40C66FF867C}">
                    <a14:compatExt spid="_x0000_s6170"/>
                  </a:ext>
                  <a:ext uri="{FF2B5EF4-FFF2-40B4-BE49-F238E27FC236}">
                    <a16:creationId xmlns:a16="http://schemas.microsoft.com/office/drawing/2014/main" id="{00000000-0008-0000-0600-00001A180000}"/>
                  </a:ext>
                </a:extLst>
              </xdr:cNvPr>
              <xdr:cNvSpPr/>
            </xdr:nvSpPr>
            <xdr:spPr bwMode="auto">
              <a:xfrm>
                <a:off x="8501063" y="225266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1" name="Option Button 27" hidden="1">
                <a:extLst>
                  <a:ext uri="{63B3BB69-23CF-44E3-9099-C40C66FF867C}">
                    <a14:compatExt spid="_x0000_s6171"/>
                  </a:ext>
                  <a:ext uri="{FF2B5EF4-FFF2-40B4-BE49-F238E27FC236}">
                    <a16:creationId xmlns:a16="http://schemas.microsoft.com/office/drawing/2014/main" id="{00000000-0008-0000-0600-00001B180000}"/>
                  </a:ext>
                </a:extLst>
              </xdr:cNvPr>
              <xdr:cNvSpPr/>
            </xdr:nvSpPr>
            <xdr:spPr bwMode="auto">
              <a:xfrm>
                <a:off x="9263063" y="225266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10</xdr:row>
          <xdr:rowOff>0</xdr:rowOff>
        </xdr:from>
        <xdr:to>
          <xdr:col>13</xdr:col>
          <xdr:colOff>0</xdr:colOff>
          <xdr:row>11</xdr:row>
          <xdr:rowOff>0</xdr:rowOff>
        </xdr:to>
        <xdr:grpSp>
          <xdr:nvGrpSpPr>
            <xdr:cNvPr id="4" name="Gruppieren 3">
              <a:extLst>
                <a:ext uri="{FF2B5EF4-FFF2-40B4-BE49-F238E27FC236}">
                  <a16:creationId xmlns:a16="http://schemas.microsoft.com/office/drawing/2014/main" id="{00000000-0008-0000-0600-000004000000}"/>
                </a:ext>
              </a:extLst>
            </xdr:cNvPr>
            <xdr:cNvGrpSpPr/>
          </xdr:nvGrpSpPr>
          <xdr:grpSpPr>
            <a:xfrm>
              <a:off x="5437188" y="2103438"/>
              <a:ext cx="4810125" cy="381000"/>
              <a:chOff x="5167314" y="1666875"/>
              <a:chExt cx="4572000" cy="381000"/>
            </a:xfrm>
          </xdr:grpSpPr>
          <xdr:sp macro="" textlink="">
            <xdr:nvSpPr>
              <xdr:cNvPr id="6172" name="Group Box 28" hidden="1">
                <a:extLst>
                  <a:ext uri="{63B3BB69-23CF-44E3-9099-C40C66FF867C}">
                    <a14:compatExt spid="_x0000_s6172"/>
                  </a:ext>
                  <a:ext uri="{FF2B5EF4-FFF2-40B4-BE49-F238E27FC236}">
                    <a16:creationId xmlns:a16="http://schemas.microsoft.com/office/drawing/2014/main" id="{00000000-0008-0000-0600-00001C180000}"/>
                  </a:ext>
                </a:extLst>
              </xdr:cNvPr>
              <xdr:cNvSpPr/>
            </xdr:nvSpPr>
            <xdr:spPr bwMode="auto">
              <a:xfrm>
                <a:off x="5167314" y="1666875"/>
                <a:ext cx="4572000" cy="381000"/>
              </a:xfrm>
              <a:prstGeom prst="rect">
                <a:avLst/>
              </a:prstGeom>
              <a:noFill/>
              <a:ln w="9525">
                <a:miter lim="800000"/>
                <a:headEnd/>
                <a:tailEnd/>
              </a:ln>
              <a:extLst>
                <a:ext uri="{909E8E84-426E-40DD-AFC4-6F175D3DCCD1}">
                  <a14:hiddenFill>
                    <a:noFill/>
                  </a14:hiddenFill>
                </a:ext>
              </a:extLst>
            </xdr:spPr>
          </xdr:sp>
          <xdr:sp macro="" textlink="">
            <xdr:nvSpPr>
              <xdr:cNvPr id="6173" name="Option Button 29" hidden="1">
                <a:extLst>
                  <a:ext uri="{63B3BB69-23CF-44E3-9099-C40C66FF867C}">
                    <a14:compatExt spid="_x0000_s6173"/>
                  </a:ext>
                  <a:ext uri="{FF2B5EF4-FFF2-40B4-BE49-F238E27FC236}">
                    <a16:creationId xmlns:a16="http://schemas.microsoft.com/office/drawing/2014/main" id="{00000000-0008-0000-0600-00001D180000}"/>
                  </a:ext>
                </a:extLst>
              </xdr:cNvPr>
              <xdr:cNvSpPr/>
            </xdr:nvSpPr>
            <xdr:spPr bwMode="auto">
              <a:xfrm>
                <a:off x="5453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4" name="Option Button 30" hidden="1">
                <a:extLst>
                  <a:ext uri="{63B3BB69-23CF-44E3-9099-C40C66FF867C}">
                    <a14:compatExt spid="_x0000_s6174"/>
                  </a:ext>
                  <a:ext uri="{FF2B5EF4-FFF2-40B4-BE49-F238E27FC236}">
                    <a16:creationId xmlns:a16="http://schemas.microsoft.com/office/drawing/2014/main" id="{00000000-0008-0000-0600-00001E180000}"/>
                  </a:ext>
                </a:extLst>
              </xdr:cNvPr>
              <xdr:cNvSpPr/>
            </xdr:nvSpPr>
            <xdr:spPr bwMode="auto">
              <a:xfrm>
                <a:off x="6215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5" name="Option Button 31" hidden="1">
                <a:extLst>
                  <a:ext uri="{63B3BB69-23CF-44E3-9099-C40C66FF867C}">
                    <a14:compatExt spid="_x0000_s6175"/>
                  </a:ext>
                  <a:ext uri="{FF2B5EF4-FFF2-40B4-BE49-F238E27FC236}">
                    <a16:creationId xmlns:a16="http://schemas.microsoft.com/office/drawing/2014/main" id="{00000000-0008-0000-0600-00001F180000}"/>
                  </a:ext>
                </a:extLst>
              </xdr:cNvPr>
              <xdr:cNvSpPr/>
            </xdr:nvSpPr>
            <xdr:spPr bwMode="auto">
              <a:xfrm>
                <a:off x="6977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6" name="Option Button 32" hidden="1">
                <a:extLst>
                  <a:ext uri="{63B3BB69-23CF-44E3-9099-C40C66FF867C}">
                    <a14:compatExt spid="_x0000_s6176"/>
                  </a:ext>
                  <a:ext uri="{FF2B5EF4-FFF2-40B4-BE49-F238E27FC236}">
                    <a16:creationId xmlns:a16="http://schemas.microsoft.com/office/drawing/2014/main" id="{00000000-0008-0000-0600-000020180000}"/>
                  </a:ext>
                </a:extLst>
              </xdr:cNvPr>
              <xdr:cNvSpPr/>
            </xdr:nvSpPr>
            <xdr:spPr bwMode="auto">
              <a:xfrm>
                <a:off x="7739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7" name="Option Button 33" hidden="1">
                <a:extLst>
                  <a:ext uri="{63B3BB69-23CF-44E3-9099-C40C66FF867C}">
                    <a14:compatExt spid="_x0000_s6177"/>
                  </a:ext>
                  <a:ext uri="{FF2B5EF4-FFF2-40B4-BE49-F238E27FC236}">
                    <a16:creationId xmlns:a16="http://schemas.microsoft.com/office/drawing/2014/main" id="{00000000-0008-0000-0600-000021180000}"/>
                  </a:ext>
                </a:extLst>
              </xdr:cNvPr>
              <xdr:cNvSpPr/>
            </xdr:nvSpPr>
            <xdr:spPr bwMode="auto">
              <a:xfrm>
                <a:off x="8501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8" name="Option Button 34" hidden="1">
                <a:extLst>
                  <a:ext uri="{63B3BB69-23CF-44E3-9099-C40C66FF867C}">
                    <a14:compatExt spid="_x0000_s6178"/>
                  </a:ext>
                  <a:ext uri="{FF2B5EF4-FFF2-40B4-BE49-F238E27FC236}">
                    <a16:creationId xmlns:a16="http://schemas.microsoft.com/office/drawing/2014/main" id="{00000000-0008-0000-0600-000022180000}"/>
                  </a:ext>
                </a:extLst>
              </xdr:cNvPr>
              <xdr:cNvSpPr/>
            </xdr:nvSpPr>
            <xdr:spPr bwMode="auto">
              <a:xfrm>
                <a:off x="9263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12</xdr:col>
          <xdr:colOff>0</xdr:colOff>
          <xdr:row>18</xdr:row>
          <xdr:rowOff>12700</xdr:rowOff>
        </xdr:to>
        <xdr:sp macro="" textlink="">
          <xdr:nvSpPr>
            <xdr:cNvPr id="6180" name="Group Box 36" hidden="1">
              <a:extLst>
                <a:ext uri="{63B3BB69-23CF-44E3-9099-C40C66FF867C}">
                  <a14:compatExt spid="_x0000_s6180"/>
                </a:ext>
                <a:ext uri="{FF2B5EF4-FFF2-40B4-BE49-F238E27FC236}">
                  <a16:creationId xmlns:a16="http://schemas.microsoft.com/office/drawing/2014/main" id="{00000000-0008-0000-0600-00002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17</xdr:row>
          <xdr:rowOff>88900</xdr:rowOff>
        </xdr:from>
        <xdr:to>
          <xdr:col>7</xdr:col>
          <xdr:colOff>508000</xdr:colOff>
          <xdr:row>18</xdr:row>
          <xdr:rowOff>12700</xdr:rowOff>
        </xdr:to>
        <xdr:sp macro="" textlink="">
          <xdr:nvSpPr>
            <xdr:cNvPr id="6186" name="Option Button 42" hidden="1">
              <a:extLst>
                <a:ext uri="{63B3BB69-23CF-44E3-9099-C40C66FF867C}">
                  <a14:compatExt spid="_x0000_s6186"/>
                </a:ext>
                <a:ext uri="{FF2B5EF4-FFF2-40B4-BE49-F238E27FC236}">
                  <a16:creationId xmlns:a16="http://schemas.microsoft.com/office/drawing/2014/main" id="{00000000-0008-0000-06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17</xdr:row>
          <xdr:rowOff>88900</xdr:rowOff>
        </xdr:from>
        <xdr:to>
          <xdr:col>8</xdr:col>
          <xdr:colOff>508000</xdr:colOff>
          <xdr:row>18</xdr:row>
          <xdr:rowOff>12700</xdr:rowOff>
        </xdr:to>
        <xdr:sp macro="" textlink="">
          <xdr:nvSpPr>
            <xdr:cNvPr id="6187" name="Option Button 43" hidden="1">
              <a:extLst>
                <a:ext uri="{63B3BB69-23CF-44E3-9099-C40C66FF867C}">
                  <a14:compatExt spid="_x0000_s6187"/>
                </a:ext>
                <a:ext uri="{FF2B5EF4-FFF2-40B4-BE49-F238E27FC236}">
                  <a16:creationId xmlns:a16="http://schemas.microsoft.com/office/drawing/2014/main" id="{00000000-0008-0000-06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17</xdr:row>
          <xdr:rowOff>88900</xdr:rowOff>
        </xdr:from>
        <xdr:to>
          <xdr:col>9</xdr:col>
          <xdr:colOff>508000</xdr:colOff>
          <xdr:row>18</xdr:row>
          <xdr:rowOff>12700</xdr:rowOff>
        </xdr:to>
        <xdr:sp macro="" textlink="">
          <xdr:nvSpPr>
            <xdr:cNvPr id="6188" name="Option Button 44" hidden="1">
              <a:extLst>
                <a:ext uri="{63B3BB69-23CF-44E3-9099-C40C66FF867C}">
                  <a14:compatExt spid="_x0000_s6188"/>
                </a:ext>
                <a:ext uri="{FF2B5EF4-FFF2-40B4-BE49-F238E27FC236}">
                  <a16:creationId xmlns:a16="http://schemas.microsoft.com/office/drawing/2014/main" id="{00000000-0008-0000-06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17</xdr:row>
          <xdr:rowOff>88900</xdr:rowOff>
        </xdr:from>
        <xdr:to>
          <xdr:col>10</xdr:col>
          <xdr:colOff>508000</xdr:colOff>
          <xdr:row>18</xdr:row>
          <xdr:rowOff>12700</xdr:rowOff>
        </xdr:to>
        <xdr:sp macro="" textlink="">
          <xdr:nvSpPr>
            <xdr:cNvPr id="6189" name="Option Button 45" hidden="1">
              <a:extLst>
                <a:ext uri="{63B3BB69-23CF-44E3-9099-C40C66FF867C}">
                  <a14:compatExt spid="_x0000_s6189"/>
                </a:ext>
                <a:ext uri="{FF2B5EF4-FFF2-40B4-BE49-F238E27FC236}">
                  <a16:creationId xmlns:a16="http://schemas.microsoft.com/office/drawing/2014/main" id="{00000000-0008-0000-06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17</xdr:row>
          <xdr:rowOff>88900</xdr:rowOff>
        </xdr:from>
        <xdr:to>
          <xdr:col>11</xdr:col>
          <xdr:colOff>508000</xdr:colOff>
          <xdr:row>18</xdr:row>
          <xdr:rowOff>12700</xdr:rowOff>
        </xdr:to>
        <xdr:sp macro="" textlink="">
          <xdr:nvSpPr>
            <xdr:cNvPr id="6190" name="Option Button 46" hidden="1">
              <a:extLst>
                <a:ext uri="{63B3BB69-23CF-44E3-9099-C40C66FF867C}">
                  <a14:compatExt spid="_x0000_s6190"/>
                </a:ext>
                <a:ext uri="{FF2B5EF4-FFF2-40B4-BE49-F238E27FC236}">
                  <a16:creationId xmlns:a16="http://schemas.microsoft.com/office/drawing/2014/main" id="{00000000-0008-0000-06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1</xdr:col>
      <xdr:colOff>9675</xdr:colOff>
      <xdr:row>1</xdr:row>
      <xdr:rowOff>11475</xdr:rowOff>
    </xdr:from>
    <xdr:to>
      <xdr:col>3</xdr:col>
      <xdr:colOff>509922</xdr:colOff>
      <xdr:row>4</xdr:row>
      <xdr:rowOff>200626</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24000" y="97200"/>
          <a:ext cx="2024247" cy="760651"/>
        </a:xfrm>
        <a:prstGeom prst="rect">
          <a:avLst/>
        </a:prstGeom>
      </xdr:spPr>
    </xdr:pic>
    <xdr:clientData/>
  </xdr:twoCellAnchor>
  <mc:AlternateContent xmlns:mc="http://schemas.openxmlformats.org/markup-compatibility/2006">
    <mc:Choice xmlns:a14="http://schemas.microsoft.com/office/drawing/2010/main" Requires="a14">
      <xdr:twoCellAnchor>
        <xdr:from>
          <xdr:col>7</xdr:col>
          <xdr:colOff>0</xdr:colOff>
          <xdr:row>8</xdr:row>
          <xdr:rowOff>0</xdr:rowOff>
        </xdr:from>
        <xdr:to>
          <xdr:col>13</xdr:col>
          <xdr:colOff>0</xdr:colOff>
          <xdr:row>9</xdr:row>
          <xdr:rowOff>0</xdr:rowOff>
        </xdr:to>
        <xdr:grpSp>
          <xdr:nvGrpSpPr>
            <xdr:cNvPr id="3" name="Gruppieren 2">
              <a:extLst>
                <a:ext uri="{FF2B5EF4-FFF2-40B4-BE49-F238E27FC236}">
                  <a16:creationId xmlns:a16="http://schemas.microsoft.com/office/drawing/2014/main" id="{00000000-0008-0000-0700-000003000000}"/>
                </a:ext>
              </a:extLst>
            </xdr:cNvPr>
            <xdr:cNvGrpSpPr/>
          </xdr:nvGrpSpPr>
          <xdr:grpSpPr>
            <a:xfrm>
              <a:off x="5437188" y="1595438"/>
              <a:ext cx="4810125" cy="381000"/>
              <a:chOff x="5167314" y="1166813"/>
              <a:chExt cx="4572000" cy="381000"/>
            </a:xfrm>
          </xdr:grpSpPr>
          <xdr:sp macro="" textlink="">
            <xdr:nvSpPr>
              <xdr:cNvPr id="7169" name="Group Box 1"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5167314" y="1166813"/>
                <a:ext cx="4572000" cy="381000"/>
              </a:xfrm>
              <a:prstGeom prst="rect">
                <a:avLst/>
              </a:prstGeom>
              <a:noFill/>
              <a:ln w="9525">
                <a:miter lim="800000"/>
                <a:headEnd/>
                <a:tailEnd/>
              </a:ln>
              <a:extLst>
                <a:ext uri="{909E8E84-426E-40DD-AFC4-6F175D3DCCD1}">
                  <a14:hiddenFill>
                    <a:noFill/>
                  </a14:hiddenFill>
                </a:ext>
              </a:extLst>
            </xdr:spPr>
          </xdr:sp>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5453063" y="12525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1" name="Option Button 3"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6215063" y="12525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700-0000041C0000}"/>
                  </a:ext>
                </a:extLst>
              </xdr:cNvPr>
              <xdr:cNvSpPr/>
            </xdr:nvSpPr>
            <xdr:spPr bwMode="auto">
              <a:xfrm>
                <a:off x="6977063" y="12525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3" name="Option Button 5" hidden="1">
                <a:extLst>
                  <a:ext uri="{63B3BB69-23CF-44E3-9099-C40C66FF867C}">
                    <a14:compatExt spid="_x0000_s7173"/>
                  </a:ext>
                  <a:ext uri="{FF2B5EF4-FFF2-40B4-BE49-F238E27FC236}">
                    <a16:creationId xmlns:a16="http://schemas.microsoft.com/office/drawing/2014/main" id="{00000000-0008-0000-0700-0000051C0000}"/>
                  </a:ext>
                </a:extLst>
              </xdr:cNvPr>
              <xdr:cNvSpPr/>
            </xdr:nvSpPr>
            <xdr:spPr bwMode="auto">
              <a:xfrm>
                <a:off x="7739063" y="12525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4" name="Option Button 6" hidden="1">
                <a:extLst>
                  <a:ext uri="{63B3BB69-23CF-44E3-9099-C40C66FF867C}">
                    <a14:compatExt spid="_x0000_s7174"/>
                  </a:ext>
                  <a:ext uri="{FF2B5EF4-FFF2-40B4-BE49-F238E27FC236}">
                    <a16:creationId xmlns:a16="http://schemas.microsoft.com/office/drawing/2014/main" id="{00000000-0008-0000-0700-0000061C0000}"/>
                  </a:ext>
                </a:extLst>
              </xdr:cNvPr>
              <xdr:cNvSpPr/>
            </xdr:nvSpPr>
            <xdr:spPr bwMode="auto">
              <a:xfrm>
                <a:off x="8501063" y="12525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99" name="Option Button 31" hidden="1">
                <a:extLst>
                  <a:ext uri="{63B3BB69-23CF-44E3-9099-C40C66FF867C}">
                    <a14:compatExt spid="_x0000_s7199"/>
                  </a:ext>
                  <a:ext uri="{FF2B5EF4-FFF2-40B4-BE49-F238E27FC236}">
                    <a16:creationId xmlns:a16="http://schemas.microsoft.com/office/drawing/2014/main" id="{00000000-0008-0000-0700-00001F1C0000}"/>
                  </a:ext>
                </a:extLst>
              </xdr:cNvPr>
              <xdr:cNvSpPr/>
            </xdr:nvSpPr>
            <xdr:spPr bwMode="auto">
              <a:xfrm>
                <a:off x="9263063" y="1252538"/>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12</xdr:row>
          <xdr:rowOff>0</xdr:rowOff>
        </xdr:from>
        <xdr:to>
          <xdr:col>13</xdr:col>
          <xdr:colOff>0</xdr:colOff>
          <xdr:row>13</xdr:row>
          <xdr:rowOff>0</xdr:rowOff>
        </xdr:to>
        <xdr:grpSp>
          <xdr:nvGrpSpPr>
            <xdr:cNvPr id="5" name="Gruppieren 4">
              <a:extLst>
                <a:ext uri="{FF2B5EF4-FFF2-40B4-BE49-F238E27FC236}">
                  <a16:creationId xmlns:a16="http://schemas.microsoft.com/office/drawing/2014/main" id="{00000000-0008-0000-0700-000005000000}"/>
                </a:ext>
              </a:extLst>
            </xdr:cNvPr>
            <xdr:cNvGrpSpPr/>
          </xdr:nvGrpSpPr>
          <xdr:grpSpPr>
            <a:xfrm>
              <a:off x="5437188" y="2611438"/>
              <a:ext cx="4810125" cy="381000"/>
              <a:chOff x="5167314" y="2166938"/>
              <a:chExt cx="4572000" cy="381000"/>
            </a:xfrm>
          </xdr:grpSpPr>
          <xdr:sp macro="" textlink="">
            <xdr:nvSpPr>
              <xdr:cNvPr id="7175" name="Group Box 7" hidden="1">
                <a:extLst>
                  <a:ext uri="{63B3BB69-23CF-44E3-9099-C40C66FF867C}">
                    <a14:compatExt spid="_x0000_s7175"/>
                  </a:ext>
                  <a:ext uri="{FF2B5EF4-FFF2-40B4-BE49-F238E27FC236}">
                    <a16:creationId xmlns:a16="http://schemas.microsoft.com/office/drawing/2014/main" id="{00000000-0008-0000-0700-0000071C0000}"/>
                  </a:ext>
                </a:extLst>
              </xdr:cNvPr>
              <xdr:cNvSpPr/>
            </xdr:nvSpPr>
            <xdr:spPr bwMode="auto">
              <a:xfrm>
                <a:off x="5167314" y="2166938"/>
                <a:ext cx="4572000" cy="381000"/>
              </a:xfrm>
              <a:prstGeom prst="rect">
                <a:avLst/>
              </a:prstGeom>
              <a:noFill/>
              <a:ln w="9525">
                <a:miter lim="800000"/>
                <a:headEnd/>
                <a:tailEnd/>
              </a:ln>
              <a:extLst>
                <a:ext uri="{909E8E84-426E-40DD-AFC4-6F175D3DCCD1}">
                  <a14:hiddenFill>
                    <a:noFill/>
                  </a14:hiddenFill>
                </a:ext>
              </a:extLst>
            </xdr:spPr>
          </xdr:sp>
          <xdr:sp macro="" textlink="">
            <xdr:nvSpPr>
              <xdr:cNvPr id="7176" name="Option Button 8" hidden="1">
                <a:extLst>
                  <a:ext uri="{63B3BB69-23CF-44E3-9099-C40C66FF867C}">
                    <a14:compatExt spid="_x0000_s7176"/>
                  </a:ext>
                  <a:ext uri="{FF2B5EF4-FFF2-40B4-BE49-F238E27FC236}">
                    <a16:creationId xmlns:a16="http://schemas.microsoft.com/office/drawing/2014/main" id="{00000000-0008-0000-0700-0000081C0000}"/>
                  </a:ext>
                </a:extLst>
              </xdr:cNvPr>
              <xdr:cNvSpPr/>
            </xdr:nvSpPr>
            <xdr:spPr bwMode="auto">
              <a:xfrm>
                <a:off x="5453063" y="225266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7" name="Option Button 9" hidden="1">
                <a:extLst>
                  <a:ext uri="{63B3BB69-23CF-44E3-9099-C40C66FF867C}">
                    <a14:compatExt spid="_x0000_s7177"/>
                  </a:ext>
                  <a:ext uri="{FF2B5EF4-FFF2-40B4-BE49-F238E27FC236}">
                    <a16:creationId xmlns:a16="http://schemas.microsoft.com/office/drawing/2014/main" id="{00000000-0008-0000-0700-0000091C0000}"/>
                  </a:ext>
                </a:extLst>
              </xdr:cNvPr>
              <xdr:cNvSpPr/>
            </xdr:nvSpPr>
            <xdr:spPr bwMode="auto">
              <a:xfrm>
                <a:off x="6215063" y="225266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8" name="Option Button 10" hidden="1">
                <a:extLst>
                  <a:ext uri="{63B3BB69-23CF-44E3-9099-C40C66FF867C}">
                    <a14:compatExt spid="_x0000_s7178"/>
                  </a:ext>
                  <a:ext uri="{FF2B5EF4-FFF2-40B4-BE49-F238E27FC236}">
                    <a16:creationId xmlns:a16="http://schemas.microsoft.com/office/drawing/2014/main" id="{00000000-0008-0000-0700-00000A1C0000}"/>
                  </a:ext>
                </a:extLst>
              </xdr:cNvPr>
              <xdr:cNvSpPr/>
            </xdr:nvSpPr>
            <xdr:spPr bwMode="auto">
              <a:xfrm>
                <a:off x="6977063" y="225266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9" name="Option Button 11" hidden="1">
                <a:extLst>
                  <a:ext uri="{63B3BB69-23CF-44E3-9099-C40C66FF867C}">
                    <a14:compatExt spid="_x0000_s7179"/>
                  </a:ext>
                  <a:ext uri="{FF2B5EF4-FFF2-40B4-BE49-F238E27FC236}">
                    <a16:creationId xmlns:a16="http://schemas.microsoft.com/office/drawing/2014/main" id="{00000000-0008-0000-0700-00000B1C0000}"/>
                  </a:ext>
                </a:extLst>
              </xdr:cNvPr>
              <xdr:cNvSpPr/>
            </xdr:nvSpPr>
            <xdr:spPr bwMode="auto">
              <a:xfrm>
                <a:off x="7739063" y="225266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0" name="Option Button 12" hidden="1">
                <a:extLst>
                  <a:ext uri="{63B3BB69-23CF-44E3-9099-C40C66FF867C}">
                    <a14:compatExt spid="_x0000_s7180"/>
                  </a:ext>
                  <a:ext uri="{FF2B5EF4-FFF2-40B4-BE49-F238E27FC236}">
                    <a16:creationId xmlns:a16="http://schemas.microsoft.com/office/drawing/2014/main" id="{00000000-0008-0000-0700-00000C1C0000}"/>
                  </a:ext>
                </a:extLst>
              </xdr:cNvPr>
              <xdr:cNvSpPr/>
            </xdr:nvSpPr>
            <xdr:spPr bwMode="auto">
              <a:xfrm>
                <a:off x="8501063" y="225266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00" name="Option Button 32" hidden="1">
                <a:extLst>
                  <a:ext uri="{63B3BB69-23CF-44E3-9099-C40C66FF867C}">
                    <a14:compatExt spid="_x0000_s7200"/>
                  </a:ext>
                  <a:ext uri="{FF2B5EF4-FFF2-40B4-BE49-F238E27FC236}">
                    <a16:creationId xmlns:a16="http://schemas.microsoft.com/office/drawing/2014/main" id="{00000000-0008-0000-0700-0000201C0000}"/>
                  </a:ext>
                </a:extLst>
              </xdr:cNvPr>
              <xdr:cNvSpPr/>
            </xdr:nvSpPr>
            <xdr:spPr bwMode="auto">
              <a:xfrm>
                <a:off x="9263063" y="225266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14</xdr:row>
          <xdr:rowOff>0</xdr:rowOff>
        </xdr:from>
        <xdr:to>
          <xdr:col>13</xdr:col>
          <xdr:colOff>0</xdr:colOff>
          <xdr:row>15</xdr:row>
          <xdr:rowOff>0</xdr:rowOff>
        </xdr:to>
        <xdr:grpSp>
          <xdr:nvGrpSpPr>
            <xdr:cNvPr id="6" name="Gruppieren 5">
              <a:extLst>
                <a:ext uri="{FF2B5EF4-FFF2-40B4-BE49-F238E27FC236}">
                  <a16:creationId xmlns:a16="http://schemas.microsoft.com/office/drawing/2014/main" id="{00000000-0008-0000-0700-000006000000}"/>
                </a:ext>
              </a:extLst>
            </xdr:cNvPr>
            <xdr:cNvGrpSpPr/>
          </xdr:nvGrpSpPr>
          <xdr:grpSpPr>
            <a:xfrm>
              <a:off x="5437188" y="3119438"/>
              <a:ext cx="4810125" cy="381000"/>
              <a:chOff x="5167314" y="2667000"/>
              <a:chExt cx="4572000" cy="381000"/>
            </a:xfrm>
          </xdr:grpSpPr>
          <xdr:sp macro="" textlink="">
            <xdr:nvSpPr>
              <xdr:cNvPr id="7181" name="Group Box 13" hidden="1">
                <a:extLst>
                  <a:ext uri="{63B3BB69-23CF-44E3-9099-C40C66FF867C}">
                    <a14:compatExt spid="_x0000_s7181"/>
                  </a:ext>
                  <a:ext uri="{FF2B5EF4-FFF2-40B4-BE49-F238E27FC236}">
                    <a16:creationId xmlns:a16="http://schemas.microsoft.com/office/drawing/2014/main" id="{00000000-0008-0000-0700-00000D1C0000}"/>
                  </a:ext>
                </a:extLst>
              </xdr:cNvPr>
              <xdr:cNvSpPr/>
            </xdr:nvSpPr>
            <xdr:spPr bwMode="auto">
              <a:xfrm>
                <a:off x="5167314" y="2667000"/>
                <a:ext cx="4572000" cy="381000"/>
              </a:xfrm>
              <a:prstGeom prst="rect">
                <a:avLst/>
              </a:prstGeom>
              <a:noFill/>
              <a:ln w="9525">
                <a:miter lim="800000"/>
                <a:headEnd/>
                <a:tailEnd/>
              </a:ln>
              <a:extLst>
                <a:ext uri="{909E8E84-426E-40DD-AFC4-6F175D3DCCD1}">
                  <a14:hiddenFill>
                    <a:noFill/>
                  </a14:hiddenFill>
                </a:ext>
              </a:extLst>
            </xdr:spPr>
          </xdr:sp>
          <xdr:sp macro="" textlink="">
            <xdr:nvSpPr>
              <xdr:cNvPr id="7182" name="Option Button 14" hidden="1">
                <a:extLst>
                  <a:ext uri="{63B3BB69-23CF-44E3-9099-C40C66FF867C}">
                    <a14:compatExt spid="_x0000_s7182"/>
                  </a:ext>
                  <a:ext uri="{FF2B5EF4-FFF2-40B4-BE49-F238E27FC236}">
                    <a16:creationId xmlns:a16="http://schemas.microsoft.com/office/drawing/2014/main" id="{00000000-0008-0000-0700-00000E1C0000}"/>
                  </a:ext>
                </a:extLst>
              </xdr:cNvPr>
              <xdr:cNvSpPr/>
            </xdr:nvSpPr>
            <xdr:spPr bwMode="auto">
              <a:xfrm>
                <a:off x="5453063" y="27527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3" name="Option Button 15" hidden="1">
                <a:extLst>
                  <a:ext uri="{63B3BB69-23CF-44E3-9099-C40C66FF867C}">
                    <a14:compatExt spid="_x0000_s7183"/>
                  </a:ext>
                  <a:ext uri="{FF2B5EF4-FFF2-40B4-BE49-F238E27FC236}">
                    <a16:creationId xmlns:a16="http://schemas.microsoft.com/office/drawing/2014/main" id="{00000000-0008-0000-0700-00000F1C0000}"/>
                  </a:ext>
                </a:extLst>
              </xdr:cNvPr>
              <xdr:cNvSpPr/>
            </xdr:nvSpPr>
            <xdr:spPr bwMode="auto">
              <a:xfrm>
                <a:off x="6215063" y="27527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4" name="Option Button 16" hidden="1">
                <a:extLst>
                  <a:ext uri="{63B3BB69-23CF-44E3-9099-C40C66FF867C}">
                    <a14:compatExt spid="_x0000_s7184"/>
                  </a:ext>
                  <a:ext uri="{FF2B5EF4-FFF2-40B4-BE49-F238E27FC236}">
                    <a16:creationId xmlns:a16="http://schemas.microsoft.com/office/drawing/2014/main" id="{00000000-0008-0000-0700-0000101C0000}"/>
                  </a:ext>
                </a:extLst>
              </xdr:cNvPr>
              <xdr:cNvSpPr/>
            </xdr:nvSpPr>
            <xdr:spPr bwMode="auto">
              <a:xfrm>
                <a:off x="6977063" y="27527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5" name="Option Button 17" hidden="1">
                <a:extLst>
                  <a:ext uri="{63B3BB69-23CF-44E3-9099-C40C66FF867C}">
                    <a14:compatExt spid="_x0000_s7185"/>
                  </a:ext>
                  <a:ext uri="{FF2B5EF4-FFF2-40B4-BE49-F238E27FC236}">
                    <a16:creationId xmlns:a16="http://schemas.microsoft.com/office/drawing/2014/main" id="{00000000-0008-0000-0700-0000111C0000}"/>
                  </a:ext>
                </a:extLst>
              </xdr:cNvPr>
              <xdr:cNvSpPr/>
            </xdr:nvSpPr>
            <xdr:spPr bwMode="auto">
              <a:xfrm>
                <a:off x="7739063" y="27527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6" name="Option Button 18" hidden="1">
                <a:extLst>
                  <a:ext uri="{63B3BB69-23CF-44E3-9099-C40C66FF867C}">
                    <a14:compatExt spid="_x0000_s7186"/>
                  </a:ext>
                  <a:ext uri="{FF2B5EF4-FFF2-40B4-BE49-F238E27FC236}">
                    <a16:creationId xmlns:a16="http://schemas.microsoft.com/office/drawing/2014/main" id="{00000000-0008-0000-0700-0000121C0000}"/>
                  </a:ext>
                </a:extLst>
              </xdr:cNvPr>
              <xdr:cNvSpPr/>
            </xdr:nvSpPr>
            <xdr:spPr bwMode="auto">
              <a:xfrm>
                <a:off x="8501063" y="27527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01" name="Option Button 33" hidden="1">
                <a:extLst>
                  <a:ext uri="{63B3BB69-23CF-44E3-9099-C40C66FF867C}">
                    <a14:compatExt spid="_x0000_s7201"/>
                  </a:ext>
                  <a:ext uri="{FF2B5EF4-FFF2-40B4-BE49-F238E27FC236}">
                    <a16:creationId xmlns:a16="http://schemas.microsoft.com/office/drawing/2014/main" id="{00000000-0008-0000-0700-0000211C0000}"/>
                  </a:ext>
                </a:extLst>
              </xdr:cNvPr>
              <xdr:cNvSpPr/>
            </xdr:nvSpPr>
            <xdr:spPr bwMode="auto">
              <a:xfrm>
                <a:off x="9263063" y="27527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10</xdr:row>
          <xdr:rowOff>0</xdr:rowOff>
        </xdr:from>
        <xdr:to>
          <xdr:col>13</xdr:col>
          <xdr:colOff>0</xdr:colOff>
          <xdr:row>11</xdr:row>
          <xdr:rowOff>0</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5437188" y="2103438"/>
              <a:ext cx="4810125" cy="381000"/>
              <a:chOff x="5167314" y="1666875"/>
              <a:chExt cx="4572000" cy="381000"/>
            </a:xfrm>
          </xdr:grpSpPr>
          <xdr:sp macro="" textlink="">
            <xdr:nvSpPr>
              <xdr:cNvPr id="7202" name="Group Box 34" hidden="1">
                <a:extLst>
                  <a:ext uri="{63B3BB69-23CF-44E3-9099-C40C66FF867C}">
                    <a14:compatExt spid="_x0000_s7202"/>
                  </a:ext>
                  <a:ext uri="{FF2B5EF4-FFF2-40B4-BE49-F238E27FC236}">
                    <a16:creationId xmlns:a16="http://schemas.microsoft.com/office/drawing/2014/main" id="{00000000-0008-0000-0700-0000221C0000}"/>
                  </a:ext>
                </a:extLst>
              </xdr:cNvPr>
              <xdr:cNvSpPr/>
            </xdr:nvSpPr>
            <xdr:spPr bwMode="auto">
              <a:xfrm>
                <a:off x="5167314" y="1666875"/>
                <a:ext cx="4572000" cy="381000"/>
              </a:xfrm>
              <a:prstGeom prst="rect">
                <a:avLst/>
              </a:prstGeom>
              <a:noFill/>
              <a:ln w="9525">
                <a:miter lim="800000"/>
                <a:headEnd/>
                <a:tailEnd/>
              </a:ln>
              <a:extLst>
                <a:ext uri="{909E8E84-426E-40DD-AFC4-6F175D3DCCD1}">
                  <a14:hiddenFill>
                    <a:noFill/>
                  </a14:hiddenFill>
                </a:ext>
              </a:extLst>
            </xdr:spPr>
          </xdr:sp>
          <xdr:sp macro="" textlink="">
            <xdr:nvSpPr>
              <xdr:cNvPr id="7203" name="Option Button 35" hidden="1">
                <a:extLst>
                  <a:ext uri="{63B3BB69-23CF-44E3-9099-C40C66FF867C}">
                    <a14:compatExt spid="_x0000_s7203"/>
                  </a:ext>
                  <a:ext uri="{FF2B5EF4-FFF2-40B4-BE49-F238E27FC236}">
                    <a16:creationId xmlns:a16="http://schemas.microsoft.com/office/drawing/2014/main" id="{00000000-0008-0000-0700-0000231C0000}"/>
                  </a:ext>
                </a:extLst>
              </xdr:cNvPr>
              <xdr:cNvSpPr/>
            </xdr:nvSpPr>
            <xdr:spPr bwMode="auto">
              <a:xfrm>
                <a:off x="5453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04" name="Option Button 36" hidden="1">
                <a:extLst>
                  <a:ext uri="{63B3BB69-23CF-44E3-9099-C40C66FF867C}">
                    <a14:compatExt spid="_x0000_s7204"/>
                  </a:ext>
                  <a:ext uri="{FF2B5EF4-FFF2-40B4-BE49-F238E27FC236}">
                    <a16:creationId xmlns:a16="http://schemas.microsoft.com/office/drawing/2014/main" id="{00000000-0008-0000-0700-0000241C0000}"/>
                  </a:ext>
                </a:extLst>
              </xdr:cNvPr>
              <xdr:cNvSpPr/>
            </xdr:nvSpPr>
            <xdr:spPr bwMode="auto">
              <a:xfrm>
                <a:off x="6215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05" name="Option Button 37" hidden="1">
                <a:extLst>
                  <a:ext uri="{63B3BB69-23CF-44E3-9099-C40C66FF867C}">
                    <a14:compatExt spid="_x0000_s7205"/>
                  </a:ext>
                  <a:ext uri="{FF2B5EF4-FFF2-40B4-BE49-F238E27FC236}">
                    <a16:creationId xmlns:a16="http://schemas.microsoft.com/office/drawing/2014/main" id="{00000000-0008-0000-0700-0000251C0000}"/>
                  </a:ext>
                </a:extLst>
              </xdr:cNvPr>
              <xdr:cNvSpPr/>
            </xdr:nvSpPr>
            <xdr:spPr bwMode="auto">
              <a:xfrm>
                <a:off x="6977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06" name="Option Button 38" hidden="1">
                <a:extLst>
                  <a:ext uri="{63B3BB69-23CF-44E3-9099-C40C66FF867C}">
                    <a14:compatExt spid="_x0000_s7206"/>
                  </a:ext>
                  <a:ext uri="{FF2B5EF4-FFF2-40B4-BE49-F238E27FC236}">
                    <a16:creationId xmlns:a16="http://schemas.microsoft.com/office/drawing/2014/main" id="{00000000-0008-0000-0700-0000261C0000}"/>
                  </a:ext>
                </a:extLst>
              </xdr:cNvPr>
              <xdr:cNvSpPr/>
            </xdr:nvSpPr>
            <xdr:spPr bwMode="auto">
              <a:xfrm>
                <a:off x="7739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07" name="Option Button 39" hidden="1">
                <a:extLst>
                  <a:ext uri="{63B3BB69-23CF-44E3-9099-C40C66FF867C}">
                    <a14:compatExt spid="_x0000_s7207"/>
                  </a:ext>
                  <a:ext uri="{FF2B5EF4-FFF2-40B4-BE49-F238E27FC236}">
                    <a16:creationId xmlns:a16="http://schemas.microsoft.com/office/drawing/2014/main" id="{00000000-0008-0000-0700-0000271C0000}"/>
                  </a:ext>
                </a:extLst>
              </xdr:cNvPr>
              <xdr:cNvSpPr/>
            </xdr:nvSpPr>
            <xdr:spPr bwMode="auto">
              <a:xfrm>
                <a:off x="8501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08" name="Option Button 40" hidden="1">
                <a:extLst>
                  <a:ext uri="{63B3BB69-23CF-44E3-9099-C40C66FF867C}">
                    <a14:compatExt spid="_x0000_s7208"/>
                  </a:ext>
                  <a:ext uri="{FF2B5EF4-FFF2-40B4-BE49-F238E27FC236}">
                    <a16:creationId xmlns:a16="http://schemas.microsoft.com/office/drawing/2014/main" id="{00000000-0008-0000-0700-0000281C0000}"/>
                  </a:ext>
                </a:extLst>
              </xdr:cNvPr>
              <xdr:cNvSpPr/>
            </xdr:nvSpPr>
            <xdr:spPr bwMode="auto">
              <a:xfrm>
                <a:off x="9263063" y="1752600"/>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12</xdr:col>
          <xdr:colOff>0</xdr:colOff>
          <xdr:row>18</xdr:row>
          <xdr:rowOff>12700</xdr:rowOff>
        </xdr:to>
        <xdr:sp macro="" textlink="">
          <xdr:nvSpPr>
            <xdr:cNvPr id="7209" name="Group Box 41" hidden="1">
              <a:extLst>
                <a:ext uri="{63B3BB69-23CF-44E3-9099-C40C66FF867C}">
                  <a14:compatExt spid="_x0000_s7209"/>
                </a:ext>
                <a:ext uri="{FF2B5EF4-FFF2-40B4-BE49-F238E27FC236}">
                  <a16:creationId xmlns:a16="http://schemas.microsoft.com/office/drawing/2014/main" id="{00000000-0008-0000-0700-00002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17</xdr:row>
          <xdr:rowOff>88900</xdr:rowOff>
        </xdr:from>
        <xdr:to>
          <xdr:col>7</xdr:col>
          <xdr:colOff>508000</xdr:colOff>
          <xdr:row>18</xdr:row>
          <xdr:rowOff>12700</xdr:rowOff>
        </xdr:to>
        <xdr:sp macro="" textlink="">
          <xdr:nvSpPr>
            <xdr:cNvPr id="7215" name="Option Button 47" hidden="1">
              <a:extLst>
                <a:ext uri="{63B3BB69-23CF-44E3-9099-C40C66FF867C}">
                  <a14:compatExt spid="_x0000_s7215"/>
                </a:ext>
                <a:ext uri="{FF2B5EF4-FFF2-40B4-BE49-F238E27FC236}">
                  <a16:creationId xmlns:a16="http://schemas.microsoft.com/office/drawing/2014/main" id="{00000000-0008-0000-07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17</xdr:row>
          <xdr:rowOff>88900</xdr:rowOff>
        </xdr:from>
        <xdr:to>
          <xdr:col>8</xdr:col>
          <xdr:colOff>508000</xdr:colOff>
          <xdr:row>18</xdr:row>
          <xdr:rowOff>12700</xdr:rowOff>
        </xdr:to>
        <xdr:sp macro="" textlink="">
          <xdr:nvSpPr>
            <xdr:cNvPr id="7216" name="Option Button 48" hidden="1">
              <a:extLst>
                <a:ext uri="{63B3BB69-23CF-44E3-9099-C40C66FF867C}">
                  <a14:compatExt spid="_x0000_s7216"/>
                </a:ext>
                <a:ext uri="{FF2B5EF4-FFF2-40B4-BE49-F238E27FC236}">
                  <a16:creationId xmlns:a16="http://schemas.microsoft.com/office/drawing/2014/main" id="{00000000-0008-0000-07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17</xdr:row>
          <xdr:rowOff>88900</xdr:rowOff>
        </xdr:from>
        <xdr:to>
          <xdr:col>9</xdr:col>
          <xdr:colOff>508000</xdr:colOff>
          <xdr:row>18</xdr:row>
          <xdr:rowOff>12700</xdr:rowOff>
        </xdr:to>
        <xdr:sp macro="" textlink="">
          <xdr:nvSpPr>
            <xdr:cNvPr id="7217" name="Option Button 49" hidden="1">
              <a:extLst>
                <a:ext uri="{63B3BB69-23CF-44E3-9099-C40C66FF867C}">
                  <a14:compatExt spid="_x0000_s7217"/>
                </a:ext>
                <a:ext uri="{FF2B5EF4-FFF2-40B4-BE49-F238E27FC236}">
                  <a16:creationId xmlns:a16="http://schemas.microsoft.com/office/drawing/2014/main" id="{00000000-0008-0000-07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17</xdr:row>
          <xdr:rowOff>88900</xdr:rowOff>
        </xdr:from>
        <xdr:to>
          <xdr:col>10</xdr:col>
          <xdr:colOff>508000</xdr:colOff>
          <xdr:row>18</xdr:row>
          <xdr:rowOff>12700</xdr:rowOff>
        </xdr:to>
        <xdr:sp macro="" textlink="">
          <xdr:nvSpPr>
            <xdr:cNvPr id="7218" name="Option Button 50" hidden="1">
              <a:extLst>
                <a:ext uri="{63B3BB69-23CF-44E3-9099-C40C66FF867C}">
                  <a14:compatExt spid="_x0000_s7218"/>
                </a:ext>
                <a:ext uri="{FF2B5EF4-FFF2-40B4-BE49-F238E27FC236}">
                  <a16:creationId xmlns:a16="http://schemas.microsoft.com/office/drawing/2014/main" id="{00000000-0008-0000-07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17</xdr:row>
          <xdr:rowOff>88900</xdr:rowOff>
        </xdr:from>
        <xdr:to>
          <xdr:col>11</xdr:col>
          <xdr:colOff>508000</xdr:colOff>
          <xdr:row>18</xdr:row>
          <xdr:rowOff>12700</xdr:rowOff>
        </xdr:to>
        <xdr:sp macro="" textlink="">
          <xdr:nvSpPr>
            <xdr:cNvPr id="7219" name="Option Button 51" hidden="1">
              <a:extLst>
                <a:ext uri="{63B3BB69-23CF-44E3-9099-C40C66FF867C}">
                  <a14:compatExt spid="_x0000_s7219"/>
                </a:ext>
                <a:ext uri="{FF2B5EF4-FFF2-40B4-BE49-F238E27FC236}">
                  <a16:creationId xmlns:a16="http://schemas.microsoft.com/office/drawing/2014/main" id="{00000000-0008-0000-07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1</xdr:col>
      <xdr:colOff>9675</xdr:colOff>
      <xdr:row>1</xdr:row>
      <xdr:rowOff>11475</xdr:rowOff>
    </xdr:from>
    <xdr:to>
      <xdr:col>3</xdr:col>
      <xdr:colOff>509922</xdr:colOff>
      <xdr:row>4</xdr:row>
      <xdr:rowOff>200626</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24000" y="97200"/>
          <a:ext cx="2024247" cy="760651"/>
        </a:xfrm>
        <a:prstGeom prst="rect">
          <a:avLst/>
        </a:prstGeom>
      </xdr:spPr>
    </xdr:pic>
    <xdr:clientData/>
  </xdr:twoCellAnchor>
  <mc:AlternateContent xmlns:mc="http://schemas.openxmlformats.org/markup-compatibility/2006">
    <mc:Choice xmlns:a14="http://schemas.microsoft.com/office/drawing/2010/main" Requires="a14">
      <xdr:twoCellAnchor>
        <xdr:from>
          <xdr:col>7</xdr:col>
          <xdr:colOff>0</xdr:colOff>
          <xdr:row>10</xdr:row>
          <xdr:rowOff>0</xdr:rowOff>
        </xdr:from>
        <xdr:to>
          <xdr:col>13</xdr:col>
          <xdr:colOff>0</xdr:colOff>
          <xdr:row>11</xdr:row>
          <xdr:rowOff>0</xdr:rowOff>
        </xdr:to>
        <xdr:grpSp>
          <xdr:nvGrpSpPr>
            <xdr:cNvPr id="4" name="Gruppieren 3">
              <a:extLst>
                <a:ext uri="{FF2B5EF4-FFF2-40B4-BE49-F238E27FC236}">
                  <a16:creationId xmlns:a16="http://schemas.microsoft.com/office/drawing/2014/main" id="{00000000-0008-0000-0800-000004000000}"/>
                </a:ext>
              </a:extLst>
            </xdr:cNvPr>
            <xdr:cNvGrpSpPr/>
          </xdr:nvGrpSpPr>
          <xdr:grpSpPr>
            <a:xfrm>
              <a:off x="5437188" y="2103438"/>
              <a:ext cx="4810125" cy="381000"/>
              <a:chOff x="5167318" y="1666875"/>
              <a:chExt cx="4572000" cy="381000"/>
            </a:xfrm>
          </xdr:grpSpPr>
          <xdr:sp macro="" textlink="">
            <xdr:nvSpPr>
              <xdr:cNvPr id="8197" name="Group Box 5" hidden="1">
                <a:extLst>
                  <a:ext uri="{63B3BB69-23CF-44E3-9099-C40C66FF867C}">
                    <a14:compatExt spid="_x0000_s8197"/>
                  </a:ext>
                  <a:ext uri="{FF2B5EF4-FFF2-40B4-BE49-F238E27FC236}">
                    <a16:creationId xmlns:a16="http://schemas.microsoft.com/office/drawing/2014/main" id="{00000000-0008-0000-0800-000005200000}"/>
                  </a:ext>
                </a:extLst>
              </xdr:cNvPr>
              <xdr:cNvSpPr/>
            </xdr:nvSpPr>
            <xdr:spPr bwMode="auto">
              <a:xfrm>
                <a:off x="5167318" y="1666875"/>
                <a:ext cx="4572000" cy="381000"/>
              </a:xfrm>
              <a:prstGeom prst="rect">
                <a:avLst/>
              </a:prstGeom>
              <a:noFill/>
              <a:ln w="9525">
                <a:miter lim="800000"/>
                <a:headEnd/>
                <a:tailEnd/>
              </a:ln>
              <a:extLst>
                <a:ext uri="{909E8E84-426E-40DD-AFC4-6F175D3DCCD1}">
                  <a14:hiddenFill>
                    <a:noFill/>
                  </a14:hiddenFill>
                </a:ext>
              </a:extLst>
            </xdr:spPr>
          </xdr:sp>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800-000006200000}"/>
                  </a:ext>
                </a:extLst>
              </xdr:cNvPr>
              <xdr:cNvSpPr/>
            </xdr:nvSpPr>
            <xdr:spPr bwMode="auto">
              <a:xfrm>
                <a:off x="5453063" y="175260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800-00000B200000}"/>
                  </a:ext>
                </a:extLst>
              </xdr:cNvPr>
              <xdr:cNvSpPr/>
            </xdr:nvSpPr>
            <xdr:spPr bwMode="auto">
              <a:xfrm>
                <a:off x="6205538" y="175260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800-00000C200000}"/>
                  </a:ext>
                </a:extLst>
              </xdr:cNvPr>
              <xdr:cNvSpPr/>
            </xdr:nvSpPr>
            <xdr:spPr bwMode="auto">
              <a:xfrm>
                <a:off x="6977063" y="175260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5" name="Option Button 13" hidden="1">
                <a:extLst>
                  <a:ext uri="{63B3BB69-23CF-44E3-9099-C40C66FF867C}">
                    <a14:compatExt spid="_x0000_s8205"/>
                  </a:ext>
                  <a:ext uri="{FF2B5EF4-FFF2-40B4-BE49-F238E27FC236}">
                    <a16:creationId xmlns:a16="http://schemas.microsoft.com/office/drawing/2014/main" id="{00000000-0008-0000-0800-00000D200000}"/>
                  </a:ext>
                </a:extLst>
              </xdr:cNvPr>
              <xdr:cNvSpPr/>
            </xdr:nvSpPr>
            <xdr:spPr bwMode="auto">
              <a:xfrm>
                <a:off x="7739063" y="175260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6" name="Option Button 14" hidden="1">
                <a:extLst>
                  <a:ext uri="{63B3BB69-23CF-44E3-9099-C40C66FF867C}">
                    <a14:compatExt spid="_x0000_s8206"/>
                  </a:ext>
                  <a:ext uri="{FF2B5EF4-FFF2-40B4-BE49-F238E27FC236}">
                    <a16:creationId xmlns:a16="http://schemas.microsoft.com/office/drawing/2014/main" id="{00000000-0008-0000-0800-00000E200000}"/>
                  </a:ext>
                </a:extLst>
              </xdr:cNvPr>
              <xdr:cNvSpPr/>
            </xdr:nvSpPr>
            <xdr:spPr bwMode="auto">
              <a:xfrm>
                <a:off x="8491538" y="175260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27" name="Option Button 35" hidden="1">
                <a:extLst>
                  <a:ext uri="{63B3BB69-23CF-44E3-9099-C40C66FF867C}">
                    <a14:compatExt spid="_x0000_s8227"/>
                  </a:ext>
                  <a:ext uri="{FF2B5EF4-FFF2-40B4-BE49-F238E27FC236}">
                    <a16:creationId xmlns:a16="http://schemas.microsoft.com/office/drawing/2014/main" id="{00000000-0008-0000-0800-000023200000}"/>
                  </a:ext>
                </a:extLst>
              </xdr:cNvPr>
              <xdr:cNvSpPr/>
            </xdr:nvSpPr>
            <xdr:spPr bwMode="auto">
              <a:xfrm>
                <a:off x="9253538" y="175260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12</xdr:row>
          <xdr:rowOff>0</xdr:rowOff>
        </xdr:from>
        <xdr:to>
          <xdr:col>13</xdr:col>
          <xdr:colOff>0</xdr:colOff>
          <xdr:row>13</xdr:row>
          <xdr:rowOff>0</xdr:rowOff>
        </xdr:to>
        <xdr:grpSp>
          <xdr:nvGrpSpPr>
            <xdr:cNvPr id="5" name="Gruppieren 4">
              <a:extLst>
                <a:ext uri="{FF2B5EF4-FFF2-40B4-BE49-F238E27FC236}">
                  <a16:creationId xmlns:a16="http://schemas.microsoft.com/office/drawing/2014/main" id="{00000000-0008-0000-0800-000005000000}"/>
                </a:ext>
              </a:extLst>
            </xdr:cNvPr>
            <xdr:cNvGrpSpPr/>
          </xdr:nvGrpSpPr>
          <xdr:grpSpPr>
            <a:xfrm>
              <a:off x="5437188" y="2611438"/>
              <a:ext cx="4810125" cy="381000"/>
              <a:chOff x="5167318" y="2166938"/>
              <a:chExt cx="4572000" cy="381000"/>
            </a:xfrm>
          </xdr:grpSpPr>
          <xdr:sp macro="" textlink="">
            <xdr:nvSpPr>
              <xdr:cNvPr id="8199" name="Group Box 7" hidden="1">
                <a:extLst>
                  <a:ext uri="{63B3BB69-23CF-44E3-9099-C40C66FF867C}">
                    <a14:compatExt spid="_x0000_s8199"/>
                  </a:ext>
                  <a:ext uri="{FF2B5EF4-FFF2-40B4-BE49-F238E27FC236}">
                    <a16:creationId xmlns:a16="http://schemas.microsoft.com/office/drawing/2014/main" id="{00000000-0008-0000-0800-000007200000}"/>
                  </a:ext>
                </a:extLst>
              </xdr:cNvPr>
              <xdr:cNvSpPr/>
            </xdr:nvSpPr>
            <xdr:spPr bwMode="auto">
              <a:xfrm>
                <a:off x="5167318" y="2166938"/>
                <a:ext cx="4572000" cy="381000"/>
              </a:xfrm>
              <a:prstGeom prst="rect">
                <a:avLst/>
              </a:prstGeom>
              <a:noFill/>
              <a:ln w="9525">
                <a:miter lim="800000"/>
                <a:headEnd/>
                <a:tailEnd/>
              </a:ln>
              <a:extLst>
                <a:ext uri="{909E8E84-426E-40DD-AFC4-6F175D3DCCD1}">
                  <a14:hiddenFill>
                    <a:noFill/>
                  </a14:hiddenFill>
                </a:ext>
              </a:extLst>
            </xdr:spPr>
          </xdr:sp>
          <xdr:sp macro="" textlink="">
            <xdr:nvSpPr>
              <xdr:cNvPr id="8207" name="Option Button 15" hidden="1">
                <a:extLst>
                  <a:ext uri="{63B3BB69-23CF-44E3-9099-C40C66FF867C}">
                    <a14:compatExt spid="_x0000_s8207"/>
                  </a:ext>
                  <a:ext uri="{FF2B5EF4-FFF2-40B4-BE49-F238E27FC236}">
                    <a16:creationId xmlns:a16="http://schemas.microsoft.com/office/drawing/2014/main" id="{00000000-0008-0000-0800-00000F200000}"/>
                  </a:ext>
                </a:extLst>
              </xdr:cNvPr>
              <xdr:cNvSpPr/>
            </xdr:nvSpPr>
            <xdr:spPr bwMode="auto">
              <a:xfrm>
                <a:off x="5453063" y="225266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8" name="Option Button 16" hidden="1">
                <a:extLst>
                  <a:ext uri="{63B3BB69-23CF-44E3-9099-C40C66FF867C}">
                    <a14:compatExt spid="_x0000_s8208"/>
                  </a:ext>
                  <a:ext uri="{FF2B5EF4-FFF2-40B4-BE49-F238E27FC236}">
                    <a16:creationId xmlns:a16="http://schemas.microsoft.com/office/drawing/2014/main" id="{00000000-0008-0000-0800-000010200000}"/>
                  </a:ext>
                </a:extLst>
              </xdr:cNvPr>
              <xdr:cNvSpPr/>
            </xdr:nvSpPr>
            <xdr:spPr bwMode="auto">
              <a:xfrm>
                <a:off x="6205538" y="225266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9" name="Option Button 17" hidden="1">
                <a:extLst>
                  <a:ext uri="{63B3BB69-23CF-44E3-9099-C40C66FF867C}">
                    <a14:compatExt spid="_x0000_s8209"/>
                  </a:ext>
                  <a:ext uri="{FF2B5EF4-FFF2-40B4-BE49-F238E27FC236}">
                    <a16:creationId xmlns:a16="http://schemas.microsoft.com/office/drawing/2014/main" id="{00000000-0008-0000-0800-000011200000}"/>
                  </a:ext>
                </a:extLst>
              </xdr:cNvPr>
              <xdr:cNvSpPr/>
            </xdr:nvSpPr>
            <xdr:spPr bwMode="auto">
              <a:xfrm>
                <a:off x="6977063" y="225266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10" name="Option Button 18" hidden="1">
                <a:extLst>
                  <a:ext uri="{63B3BB69-23CF-44E3-9099-C40C66FF867C}">
                    <a14:compatExt spid="_x0000_s8210"/>
                  </a:ext>
                  <a:ext uri="{FF2B5EF4-FFF2-40B4-BE49-F238E27FC236}">
                    <a16:creationId xmlns:a16="http://schemas.microsoft.com/office/drawing/2014/main" id="{00000000-0008-0000-0800-000012200000}"/>
                  </a:ext>
                </a:extLst>
              </xdr:cNvPr>
              <xdr:cNvSpPr/>
            </xdr:nvSpPr>
            <xdr:spPr bwMode="auto">
              <a:xfrm>
                <a:off x="7739063" y="225266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11" name="Option Button 19" hidden="1">
                <a:extLst>
                  <a:ext uri="{63B3BB69-23CF-44E3-9099-C40C66FF867C}">
                    <a14:compatExt spid="_x0000_s8211"/>
                  </a:ext>
                  <a:ext uri="{FF2B5EF4-FFF2-40B4-BE49-F238E27FC236}">
                    <a16:creationId xmlns:a16="http://schemas.microsoft.com/office/drawing/2014/main" id="{00000000-0008-0000-0800-000013200000}"/>
                  </a:ext>
                </a:extLst>
              </xdr:cNvPr>
              <xdr:cNvSpPr/>
            </xdr:nvSpPr>
            <xdr:spPr bwMode="auto">
              <a:xfrm>
                <a:off x="8491538" y="225266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28" name="Option Button 36" hidden="1">
                <a:extLst>
                  <a:ext uri="{63B3BB69-23CF-44E3-9099-C40C66FF867C}">
                    <a14:compatExt spid="_x0000_s8228"/>
                  </a:ext>
                  <a:ext uri="{FF2B5EF4-FFF2-40B4-BE49-F238E27FC236}">
                    <a16:creationId xmlns:a16="http://schemas.microsoft.com/office/drawing/2014/main" id="{00000000-0008-0000-0800-000024200000}"/>
                  </a:ext>
                </a:extLst>
              </xdr:cNvPr>
              <xdr:cNvSpPr/>
            </xdr:nvSpPr>
            <xdr:spPr bwMode="auto">
              <a:xfrm>
                <a:off x="9253538" y="225266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14</xdr:row>
          <xdr:rowOff>0</xdr:rowOff>
        </xdr:from>
        <xdr:to>
          <xdr:col>13</xdr:col>
          <xdr:colOff>0</xdr:colOff>
          <xdr:row>15</xdr:row>
          <xdr:rowOff>0</xdr:rowOff>
        </xdr:to>
        <xdr:grpSp>
          <xdr:nvGrpSpPr>
            <xdr:cNvPr id="6" name="Gruppieren 5">
              <a:extLst>
                <a:ext uri="{FF2B5EF4-FFF2-40B4-BE49-F238E27FC236}">
                  <a16:creationId xmlns:a16="http://schemas.microsoft.com/office/drawing/2014/main" id="{00000000-0008-0000-0800-000006000000}"/>
                </a:ext>
              </a:extLst>
            </xdr:cNvPr>
            <xdr:cNvGrpSpPr/>
          </xdr:nvGrpSpPr>
          <xdr:grpSpPr>
            <a:xfrm>
              <a:off x="5437188" y="3119438"/>
              <a:ext cx="4810125" cy="381000"/>
              <a:chOff x="5167318" y="2667000"/>
              <a:chExt cx="4572000" cy="381000"/>
            </a:xfrm>
          </xdr:grpSpPr>
          <xdr:sp macro="" textlink="">
            <xdr:nvSpPr>
              <xdr:cNvPr id="8200" name="Group Box 8" hidden="1">
                <a:extLst>
                  <a:ext uri="{63B3BB69-23CF-44E3-9099-C40C66FF867C}">
                    <a14:compatExt spid="_x0000_s8200"/>
                  </a:ext>
                  <a:ext uri="{FF2B5EF4-FFF2-40B4-BE49-F238E27FC236}">
                    <a16:creationId xmlns:a16="http://schemas.microsoft.com/office/drawing/2014/main" id="{00000000-0008-0000-0800-000008200000}"/>
                  </a:ext>
                </a:extLst>
              </xdr:cNvPr>
              <xdr:cNvSpPr/>
            </xdr:nvSpPr>
            <xdr:spPr bwMode="auto">
              <a:xfrm>
                <a:off x="5167318" y="2667000"/>
                <a:ext cx="4572000" cy="381000"/>
              </a:xfrm>
              <a:prstGeom prst="rect">
                <a:avLst/>
              </a:prstGeom>
              <a:noFill/>
              <a:ln w="9525">
                <a:miter lim="800000"/>
                <a:headEnd/>
                <a:tailEnd/>
              </a:ln>
              <a:extLst>
                <a:ext uri="{909E8E84-426E-40DD-AFC4-6F175D3DCCD1}">
                  <a14:hiddenFill>
                    <a:noFill/>
                  </a14:hiddenFill>
                </a:ext>
              </a:extLst>
            </xdr:spPr>
          </xdr:sp>
          <xdr:sp macro="" textlink="">
            <xdr:nvSpPr>
              <xdr:cNvPr id="8212" name="Option Button 20" hidden="1">
                <a:extLst>
                  <a:ext uri="{63B3BB69-23CF-44E3-9099-C40C66FF867C}">
                    <a14:compatExt spid="_x0000_s8212"/>
                  </a:ext>
                  <a:ext uri="{FF2B5EF4-FFF2-40B4-BE49-F238E27FC236}">
                    <a16:creationId xmlns:a16="http://schemas.microsoft.com/office/drawing/2014/main" id="{00000000-0008-0000-0800-000014200000}"/>
                  </a:ext>
                </a:extLst>
              </xdr:cNvPr>
              <xdr:cNvSpPr/>
            </xdr:nvSpPr>
            <xdr:spPr bwMode="auto">
              <a:xfrm>
                <a:off x="5453063" y="27527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13" name="Option Button 21" hidden="1">
                <a:extLst>
                  <a:ext uri="{63B3BB69-23CF-44E3-9099-C40C66FF867C}">
                    <a14:compatExt spid="_x0000_s8213"/>
                  </a:ext>
                  <a:ext uri="{FF2B5EF4-FFF2-40B4-BE49-F238E27FC236}">
                    <a16:creationId xmlns:a16="http://schemas.microsoft.com/office/drawing/2014/main" id="{00000000-0008-0000-0800-000015200000}"/>
                  </a:ext>
                </a:extLst>
              </xdr:cNvPr>
              <xdr:cNvSpPr/>
            </xdr:nvSpPr>
            <xdr:spPr bwMode="auto">
              <a:xfrm>
                <a:off x="6205538" y="27527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14" name="Option Button 22" hidden="1">
                <a:extLst>
                  <a:ext uri="{63B3BB69-23CF-44E3-9099-C40C66FF867C}">
                    <a14:compatExt spid="_x0000_s8214"/>
                  </a:ext>
                  <a:ext uri="{FF2B5EF4-FFF2-40B4-BE49-F238E27FC236}">
                    <a16:creationId xmlns:a16="http://schemas.microsoft.com/office/drawing/2014/main" id="{00000000-0008-0000-0800-000016200000}"/>
                  </a:ext>
                </a:extLst>
              </xdr:cNvPr>
              <xdr:cNvSpPr/>
            </xdr:nvSpPr>
            <xdr:spPr bwMode="auto">
              <a:xfrm>
                <a:off x="6977063" y="27527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15" name="Option Button 23" hidden="1">
                <a:extLst>
                  <a:ext uri="{63B3BB69-23CF-44E3-9099-C40C66FF867C}">
                    <a14:compatExt spid="_x0000_s8215"/>
                  </a:ext>
                  <a:ext uri="{FF2B5EF4-FFF2-40B4-BE49-F238E27FC236}">
                    <a16:creationId xmlns:a16="http://schemas.microsoft.com/office/drawing/2014/main" id="{00000000-0008-0000-0800-000017200000}"/>
                  </a:ext>
                </a:extLst>
              </xdr:cNvPr>
              <xdr:cNvSpPr/>
            </xdr:nvSpPr>
            <xdr:spPr bwMode="auto">
              <a:xfrm>
                <a:off x="7739063" y="27527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16" name="Option Button 24" hidden="1">
                <a:extLst>
                  <a:ext uri="{63B3BB69-23CF-44E3-9099-C40C66FF867C}">
                    <a14:compatExt spid="_x0000_s8216"/>
                  </a:ext>
                  <a:ext uri="{FF2B5EF4-FFF2-40B4-BE49-F238E27FC236}">
                    <a16:creationId xmlns:a16="http://schemas.microsoft.com/office/drawing/2014/main" id="{00000000-0008-0000-0800-000018200000}"/>
                  </a:ext>
                </a:extLst>
              </xdr:cNvPr>
              <xdr:cNvSpPr/>
            </xdr:nvSpPr>
            <xdr:spPr bwMode="auto">
              <a:xfrm>
                <a:off x="8491538" y="2667000"/>
                <a:ext cx="304800"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29" name="Option Button 37" hidden="1">
                <a:extLst>
                  <a:ext uri="{63B3BB69-23CF-44E3-9099-C40C66FF867C}">
                    <a14:compatExt spid="_x0000_s8229"/>
                  </a:ext>
                  <a:ext uri="{FF2B5EF4-FFF2-40B4-BE49-F238E27FC236}">
                    <a16:creationId xmlns:a16="http://schemas.microsoft.com/office/drawing/2014/main" id="{00000000-0008-0000-0800-000025200000}"/>
                  </a:ext>
                </a:extLst>
              </xdr:cNvPr>
              <xdr:cNvSpPr/>
            </xdr:nvSpPr>
            <xdr:spPr bwMode="auto">
              <a:xfrm>
                <a:off x="9253538" y="2667000"/>
                <a:ext cx="304800"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16</xdr:row>
          <xdr:rowOff>0</xdr:rowOff>
        </xdr:from>
        <xdr:to>
          <xdr:col>13</xdr:col>
          <xdr:colOff>0</xdr:colOff>
          <xdr:row>17</xdr:row>
          <xdr:rowOff>0</xdr:rowOff>
        </xdr:to>
        <xdr:grpSp>
          <xdr:nvGrpSpPr>
            <xdr:cNvPr id="7" name="Gruppieren 6">
              <a:extLst>
                <a:ext uri="{FF2B5EF4-FFF2-40B4-BE49-F238E27FC236}">
                  <a16:creationId xmlns:a16="http://schemas.microsoft.com/office/drawing/2014/main" id="{00000000-0008-0000-0800-000007000000}"/>
                </a:ext>
              </a:extLst>
            </xdr:cNvPr>
            <xdr:cNvGrpSpPr/>
          </xdr:nvGrpSpPr>
          <xdr:grpSpPr>
            <a:xfrm>
              <a:off x="5437188" y="3627438"/>
              <a:ext cx="4810125" cy="381000"/>
              <a:chOff x="5167318" y="3167063"/>
              <a:chExt cx="4572000" cy="381000"/>
            </a:xfrm>
          </xdr:grpSpPr>
          <xdr:sp macro="" textlink="">
            <xdr:nvSpPr>
              <xdr:cNvPr id="8201" name="Group Box 9" hidden="1">
                <a:extLst>
                  <a:ext uri="{63B3BB69-23CF-44E3-9099-C40C66FF867C}">
                    <a14:compatExt spid="_x0000_s8201"/>
                  </a:ext>
                  <a:ext uri="{FF2B5EF4-FFF2-40B4-BE49-F238E27FC236}">
                    <a16:creationId xmlns:a16="http://schemas.microsoft.com/office/drawing/2014/main" id="{00000000-0008-0000-0800-000009200000}"/>
                  </a:ext>
                </a:extLst>
              </xdr:cNvPr>
              <xdr:cNvSpPr/>
            </xdr:nvSpPr>
            <xdr:spPr bwMode="auto">
              <a:xfrm>
                <a:off x="5167318" y="3167063"/>
                <a:ext cx="4572000" cy="381000"/>
              </a:xfrm>
              <a:prstGeom prst="rect">
                <a:avLst/>
              </a:prstGeom>
              <a:noFill/>
              <a:ln w="9525">
                <a:miter lim="800000"/>
                <a:headEnd/>
                <a:tailEnd/>
              </a:ln>
              <a:extLst>
                <a:ext uri="{909E8E84-426E-40DD-AFC4-6F175D3DCCD1}">
                  <a14:hiddenFill>
                    <a:noFill/>
                  </a14:hiddenFill>
                </a:ext>
              </a:extLst>
            </xdr:spPr>
          </xdr:sp>
          <xdr:sp macro="" textlink="">
            <xdr:nvSpPr>
              <xdr:cNvPr id="8217" name="Option Button 25" hidden="1">
                <a:extLst>
                  <a:ext uri="{63B3BB69-23CF-44E3-9099-C40C66FF867C}">
                    <a14:compatExt spid="_x0000_s8217"/>
                  </a:ext>
                  <a:ext uri="{FF2B5EF4-FFF2-40B4-BE49-F238E27FC236}">
                    <a16:creationId xmlns:a16="http://schemas.microsoft.com/office/drawing/2014/main" id="{00000000-0008-0000-0800-000019200000}"/>
                  </a:ext>
                </a:extLst>
              </xdr:cNvPr>
              <xdr:cNvSpPr/>
            </xdr:nvSpPr>
            <xdr:spPr bwMode="auto">
              <a:xfrm>
                <a:off x="5453063" y="325278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18" name="Option Button 26" hidden="1">
                <a:extLst>
                  <a:ext uri="{63B3BB69-23CF-44E3-9099-C40C66FF867C}">
                    <a14:compatExt spid="_x0000_s8218"/>
                  </a:ext>
                  <a:ext uri="{FF2B5EF4-FFF2-40B4-BE49-F238E27FC236}">
                    <a16:creationId xmlns:a16="http://schemas.microsoft.com/office/drawing/2014/main" id="{00000000-0008-0000-0800-00001A200000}"/>
                  </a:ext>
                </a:extLst>
              </xdr:cNvPr>
              <xdr:cNvSpPr/>
            </xdr:nvSpPr>
            <xdr:spPr bwMode="auto">
              <a:xfrm>
                <a:off x="6205538" y="325278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19" name="Option Button 27" hidden="1">
                <a:extLst>
                  <a:ext uri="{63B3BB69-23CF-44E3-9099-C40C66FF867C}">
                    <a14:compatExt spid="_x0000_s8219"/>
                  </a:ext>
                  <a:ext uri="{FF2B5EF4-FFF2-40B4-BE49-F238E27FC236}">
                    <a16:creationId xmlns:a16="http://schemas.microsoft.com/office/drawing/2014/main" id="{00000000-0008-0000-0800-00001B200000}"/>
                  </a:ext>
                </a:extLst>
              </xdr:cNvPr>
              <xdr:cNvSpPr/>
            </xdr:nvSpPr>
            <xdr:spPr bwMode="auto">
              <a:xfrm>
                <a:off x="6977063" y="325278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20" name="Option Button 28" hidden="1">
                <a:extLst>
                  <a:ext uri="{63B3BB69-23CF-44E3-9099-C40C66FF867C}">
                    <a14:compatExt spid="_x0000_s8220"/>
                  </a:ext>
                  <a:ext uri="{FF2B5EF4-FFF2-40B4-BE49-F238E27FC236}">
                    <a16:creationId xmlns:a16="http://schemas.microsoft.com/office/drawing/2014/main" id="{00000000-0008-0000-0800-00001C200000}"/>
                  </a:ext>
                </a:extLst>
              </xdr:cNvPr>
              <xdr:cNvSpPr/>
            </xdr:nvSpPr>
            <xdr:spPr bwMode="auto">
              <a:xfrm>
                <a:off x="7739063" y="325278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21" name="Option Button 29" hidden="1">
                <a:extLst>
                  <a:ext uri="{63B3BB69-23CF-44E3-9099-C40C66FF867C}">
                    <a14:compatExt spid="_x0000_s8221"/>
                  </a:ext>
                  <a:ext uri="{FF2B5EF4-FFF2-40B4-BE49-F238E27FC236}">
                    <a16:creationId xmlns:a16="http://schemas.microsoft.com/office/drawing/2014/main" id="{00000000-0008-0000-0800-00001D200000}"/>
                  </a:ext>
                </a:extLst>
              </xdr:cNvPr>
              <xdr:cNvSpPr/>
            </xdr:nvSpPr>
            <xdr:spPr bwMode="auto">
              <a:xfrm>
                <a:off x="8491538" y="325278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30" name="Option Button 38" hidden="1">
                <a:extLst>
                  <a:ext uri="{63B3BB69-23CF-44E3-9099-C40C66FF867C}">
                    <a14:compatExt spid="_x0000_s8230"/>
                  </a:ext>
                  <a:ext uri="{FF2B5EF4-FFF2-40B4-BE49-F238E27FC236}">
                    <a16:creationId xmlns:a16="http://schemas.microsoft.com/office/drawing/2014/main" id="{00000000-0008-0000-0800-000026200000}"/>
                  </a:ext>
                </a:extLst>
              </xdr:cNvPr>
              <xdr:cNvSpPr/>
            </xdr:nvSpPr>
            <xdr:spPr bwMode="auto">
              <a:xfrm>
                <a:off x="9253538" y="325278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20</xdr:row>
          <xdr:rowOff>0</xdr:rowOff>
        </xdr:from>
        <xdr:to>
          <xdr:col>13</xdr:col>
          <xdr:colOff>0</xdr:colOff>
          <xdr:row>21</xdr:row>
          <xdr:rowOff>0</xdr:rowOff>
        </xdr:to>
        <xdr:grpSp>
          <xdr:nvGrpSpPr>
            <xdr:cNvPr id="9" name="Gruppieren 8">
              <a:extLst>
                <a:ext uri="{FF2B5EF4-FFF2-40B4-BE49-F238E27FC236}">
                  <a16:creationId xmlns:a16="http://schemas.microsoft.com/office/drawing/2014/main" id="{00000000-0008-0000-0800-000009000000}"/>
                </a:ext>
              </a:extLst>
            </xdr:cNvPr>
            <xdr:cNvGrpSpPr/>
          </xdr:nvGrpSpPr>
          <xdr:grpSpPr>
            <a:xfrm>
              <a:off x="5437188" y="4643438"/>
              <a:ext cx="4810125" cy="381000"/>
              <a:chOff x="5167318" y="4167188"/>
              <a:chExt cx="4572000" cy="381000"/>
            </a:xfrm>
          </xdr:grpSpPr>
          <xdr:sp macro="" textlink="">
            <xdr:nvSpPr>
              <xdr:cNvPr id="8202" name="Group Box 10" hidden="1">
                <a:extLst>
                  <a:ext uri="{63B3BB69-23CF-44E3-9099-C40C66FF867C}">
                    <a14:compatExt spid="_x0000_s8202"/>
                  </a:ext>
                  <a:ext uri="{FF2B5EF4-FFF2-40B4-BE49-F238E27FC236}">
                    <a16:creationId xmlns:a16="http://schemas.microsoft.com/office/drawing/2014/main" id="{00000000-0008-0000-0800-00000A200000}"/>
                  </a:ext>
                </a:extLst>
              </xdr:cNvPr>
              <xdr:cNvSpPr/>
            </xdr:nvSpPr>
            <xdr:spPr bwMode="auto">
              <a:xfrm>
                <a:off x="5167318" y="4167188"/>
                <a:ext cx="4572000" cy="381000"/>
              </a:xfrm>
              <a:prstGeom prst="rect">
                <a:avLst/>
              </a:prstGeom>
              <a:noFill/>
              <a:ln w="9525">
                <a:miter lim="800000"/>
                <a:headEnd/>
                <a:tailEnd/>
              </a:ln>
              <a:extLst>
                <a:ext uri="{909E8E84-426E-40DD-AFC4-6F175D3DCCD1}">
                  <a14:hiddenFill>
                    <a:noFill/>
                  </a14:hiddenFill>
                </a:ext>
              </a:extLst>
            </xdr:spPr>
          </xdr:sp>
          <xdr:sp macro="" textlink="">
            <xdr:nvSpPr>
              <xdr:cNvPr id="8222" name="Option Button 30" hidden="1">
                <a:extLst>
                  <a:ext uri="{63B3BB69-23CF-44E3-9099-C40C66FF867C}">
                    <a14:compatExt spid="_x0000_s8222"/>
                  </a:ext>
                  <a:ext uri="{FF2B5EF4-FFF2-40B4-BE49-F238E27FC236}">
                    <a16:creationId xmlns:a16="http://schemas.microsoft.com/office/drawing/2014/main" id="{00000000-0008-0000-0800-00001E200000}"/>
                  </a:ext>
                </a:extLst>
              </xdr:cNvPr>
              <xdr:cNvSpPr/>
            </xdr:nvSpPr>
            <xdr:spPr bwMode="auto">
              <a:xfrm>
                <a:off x="5453063" y="425291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23" name="Option Button 31" hidden="1">
                <a:extLst>
                  <a:ext uri="{63B3BB69-23CF-44E3-9099-C40C66FF867C}">
                    <a14:compatExt spid="_x0000_s8223"/>
                  </a:ext>
                  <a:ext uri="{FF2B5EF4-FFF2-40B4-BE49-F238E27FC236}">
                    <a16:creationId xmlns:a16="http://schemas.microsoft.com/office/drawing/2014/main" id="{00000000-0008-0000-0800-00001F200000}"/>
                  </a:ext>
                </a:extLst>
              </xdr:cNvPr>
              <xdr:cNvSpPr/>
            </xdr:nvSpPr>
            <xdr:spPr bwMode="auto">
              <a:xfrm>
                <a:off x="6205538" y="425291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24" name="Option Button 32" hidden="1">
                <a:extLst>
                  <a:ext uri="{63B3BB69-23CF-44E3-9099-C40C66FF867C}">
                    <a14:compatExt spid="_x0000_s8224"/>
                  </a:ext>
                  <a:ext uri="{FF2B5EF4-FFF2-40B4-BE49-F238E27FC236}">
                    <a16:creationId xmlns:a16="http://schemas.microsoft.com/office/drawing/2014/main" id="{00000000-0008-0000-0800-000020200000}"/>
                  </a:ext>
                </a:extLst>
              </xdr:cNvPr>
              <xdr:cNvSpPr/>
            </xdr:nvSpPr>
            <xdr:spPr bwMode="auto">
              <a:xfrm>
                <a:off x="6977063" y="425291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25" name="Option Button 33" hidden="1">
                <a:extLst>
                  <a:ext uri="{63B3BB69-23CF-44E3-9099-C40C66FF867C}">
                    <a14:compatExt spid="_x0000_s8225"/>
                  </a:ext>
                  <a:ext uri="{FF2B5EF4-FFF2-40B4-BE49-F238E27FC236}">
                    <a16:creationId xmlns:a16="http://schemas.microsoft.com/office/drawing/2014/main" id="{00000000-0008-0000-0800-000021200000}"/>
                  </a:ext>
                </a:extLst>
              </xdr:cNvPr>
              <xdr:cNvSpPr/>
            </xdr:nvSpPr>
            <xdr:spPr bwMode="auto">
              <a:xfrm>
                <a:off x="7739063" y="425291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26" name="Option Button 34" hidden="1">
                <a:extLst>
                  <a:ext uri="{63B3BB69-23CF-44E3-9099-C40C66FF867C}">
                    <a14:compatExt spid="_x0000_s8226"/>
                  </a:ext>
                  <a:ext uri="{FF2B5EF4-FFF2-40B4-BE49-F238E27FC236}">
                    <a16:creationId xmlns:a16="http://schemas.microsoft.com/office/drawing/2014/main" id="{00000000-0008-0000-0800-000022200000}"/>
                  </a:ext>
                </a:extLst>
              </xdr:cNvPr>
              <xdr:cNvSpPr/>
            </xdr:nvSpPr>
            <xdr:spPr bwMode="auto">
              <a:xfrm>
                <a:off x="8491538" y="425291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31" name="Option Button 39" hidden="1">
                <a:extLst>
                  <a:ext uri="{63B3BB69-23CF-44E3-9099-C40C66FF867C}">
                    <a14:compatExt spid="_x0000_s8231"/>
                  </a:ext>
                  <a:ext uri="{FF2B5EF4-FFF2-40B4-BE49-F238E27FC236}">
                    <a16:creationId xmlns:a16="http://schemas.microsoft.com/office/drawing/2014/main" id="{00000000-0008-0000-0800-000027200000}"/>
                  </a:ext>
                </a:extLst>
              </xdr:cNvPr>
              <xdr:cNvSpPr/>
            </xdr:nvSpPr>
            <xdr:spPr bwMode="auto">
              <a:xfrm>
                <a:off x="9253538" y="4252913"/>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180975</xdr:rowOff>
        </xdr:from>
        <xdr:to>
          <xdr:col>13</xdr:col>
          <xdr:colOff>0</xdr:colOff>
          <xdr:row>8</xdr:row>
          <xdr:rowOff>371475</xdr:rowOff>
        </xdr:to>
        <xdr:grpSp>
          <xdr:nvGrpSpPr>
            <xdr:cNvPr id="3" name="Gruppieren 2">
              <a:extLst>
                <a:ext uri="{FF2B5EF4-FFF2-40B4-BE49-F238E27FC236}">
                  <a16:creationId xmlns:a16="http://schemas.microsoft.com/office/drawing/2014/main" id="{00000000-0008-0000-0800-000003000000}"/>
                </a:ext>
              </a:extLst>
            </xdr:cNvPr>
            <xdr:cNvGrpSpPr/>
          </xdr:nvGrpSpPr>
          <xdr:grpSpPr>
            <a:xfrm>
              <a:off x="5437188" y="1585913"/>
              <a:ext cx="4810125" cy="381000"/>
              <a:chOff x="5167313" y="1145379"/>
              <a:chExt cx="4572000" cy="392910"/>
            </a:xfrm>
          </xdr:grpSpPr>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800-000001200000}"/>
                  </a:ext>
                </a:extLst>
              </xdr:cNvPr>
              <xdr:cNvSpPr/>
            </xdr:nvSpPr>
            <xdr:spPr bwMode="auto">
              <a:xfrm>
                <a:off x="5453063" y="125253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800-000002200000}"/>
                  </a:ext>
                </a:extLst>
              </xdr:cNvPr>
              <xdr:cNvSpPr/>
            </xdr:nvSpPr>
            <xdr:spPr bwMode="auto">
              <a:xfrm>
                <a:off x="6224588" y="125253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800-000003200000}"/>
                  </a:ext>
                </a:extLst>
              </xdr:cNvPr>
              <xdr:cNvSpPr/>
            </xdr:nvSpPr>
            <xdr:spPr bwMode="auto">
              <a:xfrm>
                <a:off x="6986588" y="125253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196" name="Group Box 4" hidden="1">
                <a:extLst>
                  <a:ext uri="{63B3BB69-23CF-44E3-9099-C40C66FF867C}">
                    <a14:compatExt spid="_x0000_s8196"/>
                  </a:ext>
                  <a:ext uri="{FF2B5EF4-FFF2-40B4-BE49-F238E27FC236}">
                    <a16:creationId xmlns:a16="http://schemas.microsoft.com/office/drawing/2014/main" id="{00000000-0008-0000-0800-000004200000}"/>
                  </a:ext>
                </a:extLst>
              </xdr:cNvPr>
              <xdr:cNvSpPr/>
            </xdr:nvSpPr>
            <xdr:spPr bwMode="auto">
              <a:xfrm>
                <a:off x="5167313" y="1145379"/>
                <a:ext cx="4572000" cy="392910"/>
              </a:xfrm>
              <a:prstGeom prst="rect">
                <a:avLst/>
              </a:prstGeom>
              <a:noFill/>
              <a:ln w="9525">
                <a:miter lim="800000"/>
                <a:headEnd/>
                <a:tailEnd/>
              </a:ln>
              <a:extLst>
                <a:ext uri="{909E8E84-426E-40DD-AFC4-6F175D3DCCD1}">
                  <a14:hiddenFill>
                    <a:noFill/>
                  </a14:hiddenFill>
                </a:ext>
              </a:extLst>
            </xdr:spPr>
          </xdr:sp>
          <xdr:sp macro="" textlink="">
            <xdr:nvSpPr>
              <xdr:cNvPr id="8232" name="Option Button 40" hidden="1">
                <a:extLst>
                  <a:ext uri="{63B3BB69-23CF-44E3-9099-C40C66FF867C}">
                    <a14:compatExt spid="_x0000_s8232"/>
                  </a:ext>
                  <a:ext uri="{FF2B5EF4-FFF2-40B4-BE49-F238E27FC236}">
                    <a16:creationId xmlns:a16="http://schemas.microsoft.com/office/drawing/2014/main" id="{00000000-0008-0000-0800-000028200000}"/>
                  </a:ext>
                </a:extLst>
              </xdr:cNvPr>
              <xdr:cNvSpPr/>
            </xdr:nvSpPr>
            <xdr:spPr bwMode="auto">
              <a:xfrm>
                <a:off x="7748588" y="125253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33" name="Option Button 41" hidden="1">
                <a:extLst>
                  <a:ext uri="{63B3BB69-23CF-44E3-9099-C40C66FF867C}">
                    <a14:compatExt spid="_x0000_s8233"/>
                  </a:ext>
                  <a:ext uri="{FF2B5EF4-FFF2-40B4-BE49-F238E27FC236}">
                    <a16:creationId xmlns:a16="http://schemas.microsoft.com/office/drawing/2014/main" id="{00000000-0008-0000-0800-000029200000}"/>
                  </a:ext>
                </a:extLst>
              </xdr:cNvPr>
              <xdr:cNvSpPr/>
            </xdr:nvSpPr>
            <xdr:spPr bwMode="auto">
              <a:xfrm>
                <a:off x="8510588" y="125253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34" name="Option Button 42" hidden="1">
                <a:extLst>
                  <a:ext uri="{63B3BB69-23CF-44E3-9099-C40C66FF867C}">
                    <a14:compatExt spid="_x0000_s8234"/>
                  </a:ext>
                  <a:ext uri="{FF2B5EF4-FFF2-40B4-BE49-F238E27FC236}">
                    <a16:creationId xmlns:a16="http://schemas.microsoft.com/office/drawing/2014/main" id="{00000000-0008-0000-0800-00002A200000}"/>
                  </a:ext>
                </a:extLst>
              </xdr:cNvPr>
              <xdr:cNvSpPr/>
            </xdr:nvSpPr>
            <xdr:spPr bwMode="auto">
              <a:xfrm>
                <a:off x="9272588" y="1252538"/>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18</xdr:row>
          <xdr:rowOff>0</xdr:rowOff>
        </xdr:from>
        <xdr:to>
          <xdr:col>13</xdr:col>
          <xdr:colOff>0</xdr:colOff>
          <xdr:row>19</xdr:row>
          <xdr:rowOff>0</xdr:rowOff>
        </xdr:to>
        <xdr:grpSp>
          <xdr:nvGrpSpPr>
            <xdr:cNvPr id="8" name="Gruppieren 7">
              <a:extLst>
                <a:ext uri="{FF2B5EF4-FFF2-40B4-BE49-F238E27FC236}">
                  <a16:creationId xmlns:a16="http://schemas.microsoft.com/office/drawing/2014/main" id="{00000000-0008-0000-0800-000008000000}"/>
                </a:ext>
              </a:extLst>
            </xdr:cNvPr>
            <xdr:cNvGrpSpPr/>
          </xdr:nvGrpSpPr>
          <xdr:grpSpPr>
            <a:xfrm>
              <a:off x="5437188" y="4135438"/>
              <a:ext cx="4810125" cy="381000"/>
              <a:chOff x="5167318" y="3667125"/>
              <a:chExt cx="4572000" cy="381000"/>
            </a:xfrm>
          </xdr:grpSpPr>
          <xdr:sp macro="" textlink="">
            <xdr:nvSpPr>
              <xdr:cNvPr id="8235" name="Group Box 43" hidden="1">
                <a:extLst>
                  <a:ext uri="{63B3BB69-23CF-44E3-9099-C40C66FF867C}">
                    <a14:compatExt spid="_x0000_s8235"/>
                  </a:ext>
                  <a:ext uri="{FF2B5EF4-FFF2-40B4-BE49-F238E27FC236}">
                    <a16:creationId xmlns:a16="http://schemas.microsoft.com/office/drawing/2014/main" id="{00000000-0008-0000-0800-00002B200000}"/>
                  </a:ext>
                </a:extLst>
              </xdr:cNvPr>
              <xdr:cNvSpPr/>
            </xdr:nvSpPr>
            <xdr:spPr bwMode="auto">
              <a:xfrm>
                <a:off x="5167318" y="3667125"/>
                <a:ext cx="4572000" cy="381000"/>
              </a:xfrm>
              <a:prstGeom prst="rect">
                <a:avLst/>
              </a:prstGeom>
              <a:noFill/>
              <a:ln w="9525">
                <a:miter lim="800000"/>
                <a:headEnd/>
                <a:tailEnd/>
              </a:ln>
              <a:extLst>
                <a:ext uri="{909E8E84-426E-40DD-AFC4-6F175D3DCCD1}">
                  <a14:hiddenFill>
                    <a:noFill/>
                  </a14:hiddenFill>
                </a:ext>
              </a:extLst>
            </xdr:spPr>
          </xdr:sp>
          <xdr:sp macro="" textlink="">
            <xdr:nvSpPr>
              <xdr:cNvPr id="8236" name="Option Button 44" hidden="1">
                <a:extLst>
                  <a:ext uri="{63B3BB69-23CF-44E3-9099-C40C66FF867C}">
                    <a14:compatExt spid="_x0000_s8236"/>
                  </a:ext>
                  <a:ext uri="{FF2B5EF4-FFF2-40B4-BE49-F238E27FC236}">
                    <a16:creationId xmlns:a16="http://schemas.microsoft.com/office/drawing/2014/main" id="{00000000-0008-0000-0800-00002C200000}"/>
                  </a:ext>
                </a:extLst>
              </xdr:cNvPr>
              <xdr:cNvSpPr/>
            </xdr:nvSpPr>
            <xdr:spPr bwMode="auto">
              <a:xfrm>
                <a:off x="5453063" y="37528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37" name="Option Button 45" hidden="1">
                <a:extLst>
                  <a:ext uri="{63B3BB69-23CF-44E3-9099-C40C66FF867C}">
                    <a14:compatExt spid="_x0000_s8237"/>
                  </a:ext>
                  <a:ext uri="{FF2B5EF4-FFF2-40B4-BE49-F238E27FC236}">
                    <a16:creationId xmlns:a16="http://schemas.microsoft.com/office/drawing/2014/main" id="{00000000-0008-0000-0800-00002D200000}"/>
                  </a:ext>
                </a:extLst>
              </xdr:cNvPr>
              <xdr:cNvSpPr/>
            </xdr:nvSpPr>
            <xdr:spPr bwMode="auto">
              <a:xfrm>
                <a:off x="6205538" y="37528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38" name="Option Button 46" hidden="1">
                <a:extLst>
                  <a:ext uri="{63B3BB69-23CF-44E3-9099-C40C66FF867C}">
                    <a14:compatExt spid="_x0000_s8238"/>
                  </a:ext>
                  <a:ext uri="{FF2B5EF4-FFF2-40B4-BE49-F238E27FC236}">
                    <a16:creationId xmlns:a16="http://schemas.microsoft.com/office/drawing/2014/main" id="{00000000-0008-0000-0800-00002E200000}"/>
                  </a:ext>
                </a:extLst>
              </xdr:cNvPr>
              <xdr:cNvSpPr/>
            </xdr:nvSpPr>
            <xdr:spPr bwMode="auto">
              <a:xfrm>
                <a:off x="6977063" y="37528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39" name="Option Button 47" hidden="1">
                <a:extLst>
                  <a:ext uri="{63B3BB69-23CF-44E3-9099-C40C66FF867C}">
                    <a14:compatExt spid="_x0000_s8239"/>
                  </a:ext>
                  <a:ext uri="{FF2B5EF4-FFF2-40B4-BE49-F238E27FC236}">
                    <a16:creationId xmlns:a16="http://schemas.microsoft.com/office/drawing/2014/main" id="{00000000-0008-0000-0800-00002F200000}"/>
                  </a:ext>
                </a:extLst>
              </xdr:cNvPr>
              <xdr:cNvSpPr/>
            </xdr:nvSpPr>
            <xdr:spPr bwMode="auto">
              <a:xfrm>
                <a:off x="7739063" y="37528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40" name="Option Button 48" hidden="1">
                <a:extLst>
                  <a:ext uri="{63B3BB69-23CF-44E3-9099-C40C66FF867C}">
                    <a14:compatExt spid="_x0000_s8240"/>
                  </a:ext>
                  <a:ext uri="{FF2B5EF4-FFF2-40B4-BE49-F238E27FC236}">
                    <a16:creationId xmlns:a16="http://schemas.microsoft.com/office/drawing/2014/main" id="{00000000-0008-0000-0800-000030200000}"/>
                  </a:ext>
                </a:extLst>
              </xdr:cNvPr>
              <xdr:cNvSpPr/>
            </xdr:nvSpPr>
            <xdr:spPr bwMode="auto">
              <a:xfrm>
                <a:off x="8491538" y="37528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41" name="Option Button 49" hidden="1">
                <a:extLst>
                  <a:ext uri="{63B3BB69-23CF-44E3-9099-C40C66FF867C}">
                    <a14:compatExt spid="_x0000_s8241"/>
                  </a:ext>
                  <a:ext uri="{FF2B5EF4-FFF2-40B4-BE49-F238E27FC236}">
                    <a16:creationId xmlns:a16="http://schemas.microsoft.com/office/drawing/2014/main" id="{00000000-0008-0000-0800-000031200000}"/>
                  </a:ext>
                </a:extLst>
              </xdr:cNvPr>
              <xdr:cNvSpPr/>
            </xdr:nvSpPr>
            <xdr:spPr bwMode="auto">
              <a:xfrm>
                <a:off x="9253538" y="37528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0</xdr:rowOff>
        </xdr:from>
        <xdr:to>
          <xdr:col>12</xdr:col>
          <xdr:colOff>0</xdr:colOff>
          <xdr:row>24</xdr:row>
          <xdr:rowOff>12700</xdr:rowOff>
        </xdr:to>
        <xdr:sp macro="" textlink="">
          <xdr:nvSpPr>
            <xdr:cNvPr id="8242" name="Group Box 50" hidden="1">
              <a:extLst>
                <a:ext uri="{63B3BB69-23CF-44E3-9099-C40C66FF867C}">
                  <a14:compatExt spid="_x0000_s8242"/>
                </a:ext>
                <a:ext uri="{FF2B5EF4-FFF2-40B4-BE49-F238E27FC236}">
                  <a16:creationId xmlns:a16="http://schemas.microsoft.com/office/drawing/2014/main" id="{00000000-0008-0000-0800-00003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23</xdr:row>
          <xdr:rowOff>88900</xdr:rowOff>
        </xdr:from>
        <xdr:to>
          <xdr:col>7</xdr:col>
          <xdr:colOff>590550</xdr:colOff>
          <xdr:row>24</xdr:row>
          <xdr:rowOff>12700</xdr:rowOff>
        </xdr:to>
        <xdr:sp macro="" textlink="">
          <xdr:nvSpPr>
            <xdr:cNvPr id="8249" name="Option Button 57" hidden="1">
              <a:extLst>
                <a:ext uri="{63B3BB69-23CF-44E3-9099-C40C66FF867C}">
                  <a14:compatExt spid="_x0000_s8249"/>
                </a:ext>
                <a:ext uri="{FF2B5EF4-FFF2-40B4-BE49-F238E27FC236}">
                  <a16:creationId xmlns:a16="http://schemas.microsoft.com/office/drawing/2014/main" id="{00000000-0008-0000-08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23</xdr:row>
          <xdr:rowOff>88900</xdr:rowOff>
        </xdr:from>
        <xdr:to>
          <xdr:col>8</xdr:col>
          <xdr:colOff>584200</xdr:colOff>
          <xdr:row>24</xdr:row>
          <xdr:rowOff>12700</xdr:rowOff>
        </xdr:to>
        <xdr:sp macro="" textlink="">
          <xdr:nvSpPr>
            <xdr:cNvPr id="8250" name="Option Button 58" hidden="1">
              <a:extLst>
                <a:ext uri="{63B3BB69-23CF-44E3-9099-C40C66FF867C}">
                  <a14:compatExt spid="_x0000_s8250"/>
                </a:ext>
                <a:ext uri="{FF2B5EF4-FFF2-40B4-BE49-F238E27FC236}">
                  <a16:creationId xmlns:a16="http://schemas.microsoft.com/office/drawing/2014/main" id="{00000000-0008-0000-08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23</xdr:row>
          <xdr:rowOff>88900</xdr:rowOff>
        </xdr:from>
        <xdr:to>
          <xdr:col>9</xdr:col>
          <xdr:colOff>590550</xdr:colOff>
          <xdr:row>24</xdr:row>
          <xdr:rowOff>12700</xdr:rowOff>
        </xdr:to>
        <xdr:sp macro="" textlink="">
          <xdr:nvSpPr>
            <xdr:cNvPr id="8251" name="Option Button 59" hidden="1">
              <a:extLst>
                <a:ext uri="{63B3BB69-23CF-44E3-9099-C40C66FF867C}">
                  <a14:compatExt spid="_x0000_s8251"/>
                </a:ext>
                <a:ext uri="{FF2B5EF4-FFF2-40B4-BE49-F238E27FC236}">
                  <a16:creationId xmlns:a16="http://schemas.microsoft.com/office/drawing/2014/main" id="{00000000-0008-0000-08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23</xdr:row>
          <xdr:rowOff>88900</xdr:rowOff>
        </xdr:from>
        <xdr:to>
          <xdr:col>10</xdr:col>
          <xdr:colOff>590550</xdr:colOff>
          <xdr:row>24</xdr:row>
          <xdr:rowOff>12700</xdr:rowOff>
        </xdr:to>
        <xdr:sp macro="" textlink="">
          <xdr:nvSpPr>
            <xdr:cNvPr id="8252" name="Option Button 60" hidden="1">
              <a:extLst>
                <a:ext uri="{63B3BB69-23CF-44E3-9099-C40C66FF867C}">
                  <a14:compatExt spid="_x0000_s8252"/>
                </a:ext>
                <a:ext uri="{FF2B5EF4-FFF2-40B4-BE49-F238E27FC236}">
                  <a16:creationId xmlns:a16="http://schemas.microsoft.com/office/drawing/2014/main" id="{00000000-0008-0000-08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279400</xdr:colOff>
          <xdr:row>23</xdr:row>
          <xdr:rowOff>88900</xdr:rowOff>
        </xdr:from>
        <xdr:to>
          <xdr:col>11</xdr:col>
          <xdr:colOff>584200</xdr:colOff>
          <xdr:row>24</xdr:row>
          <xdr:rowOff>12700</xdr:rowOff>
        </xdr:to>
        <xdr:sp macro="" textlink="">
          <xdr:nvSpPr>
            <xdr:cNvPr id="8253" name="Option Button 61" hidden="1">
              <a:extLst>
                <a:ext uri="{63B3BB69-23CF-44E3-9099-C40C66FF867C}">
                  <a14:compatExt spid="_x0000_s8253"/>
                </a:ext>
                <a:ext uri="{FF2B5EF4-FFF2-40B4-BE49-F238E27FC236}">
                  <a16:creationId xmlns:a16="http://schemas.microsoft.com/office/drawing/2014/main" id="{00000000-0008-0000-08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oku.ac.at/en/rali/verkehr"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80.xml"/><Relationship Id="rId13" Type="http://schemas.openxmlformats.org/officeDocument/2006/relationships/ctrlProp" Target="../ctrlProps/ctrlProp285.xml"/><Relationship Id="rId18" Type="http://schemas.openxmlformats.org/officeDocument/2006/relationships/ctrlProp" Target="../ctrlProps/ctrlProp290.xml"/><Relationship Id="rId26" Type="http://schemas.openxmlformats.org/officeDocument/2006/relationships/ctrlProp" Target="../ctrlProps/ctrlProp298.xml"/><Relationship Id="rId3" Type="http://schemas.openxmlformats.org/officeDocument/2006/relationships/ctrlProp" Target="../ctrlProps/ctrlProp275.xml"/><Relationship Id="rId21" Type="http://schemas.openxmlformats.org/officeDocument/2006/relationships/ctrlProp" Target="../ctrlProps/ctrlProp293.xml"/><Relationship Id="rId7" Type="http://schemas.openxmlformats.org/officeDocument/2006/relationships/ctrlProp" Target="../ctrlProps/ctrlProp279.xml"/><Relationship Id="rId12" Type="http://schemas.openxmlformats.org/officeDocument/2006/relationships/ctrlProp" Target="../ctrlProps/ctrlProp284.xml"/><Relationship Id="rId17" Type="http://schemas.openxmlformats.org/officeDocument/2006/relationships/ctrlProp" Target="../ctrlProps/ctrlProp289.xml"/><Relationship Id="rId25" Type="http://schemas.openxmlformats.org/officeDocument/2006/relationships/ctrlProp" Target="../ctrlProps/ctrlProp297.xml"/><Relationship Id="rId2" Type="http://schemas.openxmlformats.org/officeDocument/2006/relationships/vmlDrawing" Target="../drawings/vmlDrawing7.vml"/><Relationship Id="rId16" Type="http://schemas.openxmlformats.org/officeDocument/2006/relationships/ctrlProp" Target="../ctrlProps/ctrlProp288.xml"/><Relationship Id="rId20" Type="http://schemas.openxmlformats.org/officeDocument/2006/relationships/ctrlProp" Target="../ctrlProps/ctrlProp292.xml"/><Relationship Id="rId29" Type="http://schemas.openxmlformats.org/officeDocument/2006/relationships/ctrlProp" Target="../ctrlProps/ctrlProp301.xml"/><Relationship Id="rId1" Type="http://schemas.openxmlformats.org/officeDocument/2006/relationships/drawing" Target="../drawings/drawing10.xml"/><Relationship Id="rId6" Type="http://schemas.openxmlformats.org/officeDocument/2006/relationships/ctrlProp" Target="../ctrlProps/ctrlProp278.xml"/><Relationship Id="rId11" Type="http://schemas.openxmlformats.org/officeDocument/2006/relationships/ctrlProp" Target="../ctrlProps/ctrlProp283.xml"/><Relationship Id="rId24" Type="http://schemas.openxmlformats.org/officeDocument/2006/relationships/ctrlProp" Target="../ctrlProps/ctrlProp296.xml"/><Relationship Id="rId5" Type="http://schemas.openxmlformats.org/officeDocument/2006/relationships/ctrlProp" Target="../ctrlProps/ctrlProp277.xml"/><Relationship Id="rId15" Type="http://schemas.openxmlformats.org/officeDocument/2006/relationships/ctrlProp" Target="../ctrlProps/ctrlProp287.xml"/><Relationship Id="rId23" Type="http://schemas.openxmlformats.org/officeDocument/2006/relationships/ctrlProp" Target="../ctrlProps/ctrlProp295.xml"/><Relationship Id="rId28" Type="http://schemas.openxmlformats.org/officeDocument/2006/relationships/ctrlProp" Target="../ctrlProps/ctrlProp300.xml"/><Relationship Id="rId10" Type="http://schemas.openxmlformats.org/officeDocument/2006/relationships/ctrlProp" Target="../ctrlProps/ctrlProp282.xml"/><Relationship Id="rId19" Type="http://schemas.openxmlformats.org/officeDocument/2006/relationships/ctrlProp" Target="../ctrlProps/ctrlProp291.xml"/><Relationship Id="rId4" Type="http://schemas.openxmlformats.org/officeDocument/2006/relationships/ctrlProp" Target="../ctrlProps/ctrlProp276.xml"/><Relationship Id="rId9" Type="http://schemas.openxmlformats.org/officeDocument/2006/relationships/ctrlProp" Target="../ctrlProps/ctrlProp281.xml"/><Relationship Id="rId14" Type="http://schemas.openxmlformats.org/officeDocument/2006/relationships/ctrlProp" Target="../ctrlProps/ctrlProp286.xml"/><Relationship Id="rId22" Type="http://schemas.openxmlformats.org/officeDocument/2006/relationships/ctrlProp" Target="../ctrlProps/ctrlProp294.xml"/><Relationship Id="rId27" Type="http://schemas.openxmlformats.org/officeDocument/2006/relationships/ctrlProp" Target="../ctrlProps/ctrlProp299.xml"/><Relationship Id="rId30"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1.bin"/><Relationship Id="rId1" Type="http://schemas.openxmlformats.org/officeDocument/2006/relationships/hyperlink" Target="http://www.interreg-danube.eu/uploads/media/approved_project_output/0001/36/cfb8514ba973699218d4caf1fb4ec0371766d5d9.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12.bin"/><Relationship Id="rId1" Type="http://schemas.openxmlformats.org/officeDocument/2006/relationships/hyperlink" Target="http://www.interreg-danube.eu/uploads/media/approved_project_output/0001/36/a92d419c2ec3f67ce47bcc311774b703931c53ea.pdf"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interreg-danube.eu/uploads/media/approved_project_output/0001/36/a92d419c2ec3f67ce47bcc311774b703931c53ea.pdf" TargetMode="External"/><Relationship Id="rId1" Type="http://schemas.openxmlformats.org/officeDocument/2006/relationships/hyperlink" Target="https://www.unwto.org/sustainable-development/ecotourism-and-protected-areas" TargetMode="External"/><Relationship Id="rId6" Type="http://schemas.openxmlformats.org/officeDocument/2006/relationships/comments" Target="../comments8.xml"/><Relationship Id="rId5" Type="http://schemas.openxmlformats.org/officeDocument/2006/relationships/vmlDrawing" Target="../drawings/vmlDrawing9.vm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interreg-danube.eu/uploads/media/approved_project_output/0001/36/a92d419c2ec3f67ce47bcc311774b703931c53ea.pdf" TargetMode="External"/><Relationship Id="rId1" Type="http://schemas.openxmlformats.org/officeDocument/2006/relationships/hyperlink" Target="http://statistics.unwto.org/sites/all/files/docpdf/glossary.pdf" TargetMode="External"/><Relationship Id="rId6" Type="http://schemas.openxmlformats.org/officeDocument/2006/relationships/comments" Target="../comments9.xml"/><Relationship Id="rId5" Type="http://schemas.openxmlformats.org/officeDocument/2006/relationships/vmlDrawing" Target="../drawings/vmlDrawing10.vml"/><Relationship Id="rId4"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16.bin"/><Relationship Id="rId1" Type="http://schemas.openxmlformats.org/officeDocument/2006/relationships/hyperlink" Target="http://www.unesco.org/new/en/natural-sciences/environment/ecological-sciences/biosphere-reserves/main-characteristics/"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17.bin"/><Relationship Id="rId1" Type="http://schemas.openxmlformats.org/officeDocument/2006/relationships/hyperlink" Target="http://www.interreg-danube.eu/uploads/media/approved_project_output/0001/36/cfb8514ba973699218d4caf1fb4ec0371766d5d9.pdf"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s://www.adfc.de/artikel/zehn-kriterien-fuer-sternerouten/" TargetMode="External"/><Relationship Id="rId2" Type="http://schemas.openxmlformats.org/officeDocument/2006/relationships/hyperlink" Target="http://www.interreg-danube.eu/uploads/media/approved_project_output/0001/36/cfb8514ba973699218d4caf1fb4ec0371766d5d9.pdf" TargetMode="External"/><Relationship Id="rId1" Type="http://schemas.openxmlformats.org/officeDocument/2006/relationships/hyperlink" Target="https://pro.eurovelo.com/download/document/Press%20Kit_Update%202019.pdf" TargetMode="External"/><Relationship Id="rId6" Type="http://schemas.openxmlformats.org/officeDocument/2006/relationships/drawing" Target="../drawings/drawing26.xml"/><Relationship Id="rId5" Type="http://schemas.openxmlformats.org/officeDocument/2006/relationships/printerSettings" Target="../printerSettings/printerSettings18.bin"/><Relationship Id="rId4" Type="http://schemas.openxmlformats.org/officeDocument/2006/relationships/hyperlink" Target="https://www.adfc.de/artikel/adfc-qualitaetsradrouten-und-adfc-radreiseregionen/"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http://www.eurovelo.org/wp-content/uploads/2011/08/EuroVelo_Signing1.pdf" TargetMode="External"/><Relationship Id="rId2" Type="http://schemas.openxmlformats.org/officeDocument/2006/relationships/hyperlink" Target="http://www.interreg-danube.eu/uploads/media/approved_project_output/0001/36/cfb8514ba973699218d4caf1fb4ec0371766d5d9.pdf" TargetMode="External"/><Relationship Id="rId1" Type="http://schemas.openxmlformats.org/officeDocument/2006/relationships/hyperlink" Target="http://www.eurovelo.org/wp-content/uploads/2016/07/Press-Kit-2016.pdf" TargetMode="External"/><Relationship Id="rId6" Type="http://schemas.openxmlformats.org/officeDocument/2006/relationships/drawing" Target="../drawings/drawing27.xml"/><Relationship Id="rId5" Type="http://schemas.openxmlformats.org/officeDocument/2006/relationships/printerSettings" Target="../printerSettings/printerSettings19.bin"/><Relationship Id="rId4" Type="http://schemas.openxmlformats.org/officeDocument/2006/relationships/hyperlink" Target="https://www.adfc.de/fileadmin/user_upload/1_Klassifizierung_von_ADFC-Qualitaetsradrouten.pdf" TargetMode="External"/></Relationships>
</file>

<file path=xl/worksheets/_rels/sheet28.xml.rels><?xml version="1.0" encoding="UTF-8" standalone="yes"?>
<Relationships xmlns="http://schemas.openxmlformats.org/package/2006/relationships"><Relationship Id="rId3" Type="http://schemas.openxmlformats.org/officeDocument/2006/relationships/hyperlink" Target="http://www.interreg-danube.eu/uploads/media/approved_project_output/0001/36/cfb8514ba973699218d4caf1fb4ec0371766d5d9.pdf" TargetMode="External"/><Relationship Id="rId2" Type="http://schemas.openxmlformats.org/officeDocument/2006/relationships/hyperlink" Target="http://www.eurovelo.org/wp-content/uploads/2011/08/EuroVelo_Signing1.pdf" TargetMode="External"/><Relationship Id="rId1" Type="http://schemas.openxmlformats.org/officeDocument/2006/relationships/hyperlink" Target="http://www.eurovelo.org/wp-content/uploads/2016/07/Press-Kit-2016.pdf" TargetMode="External"/><Relationship Id="rId5" Type="http://schemas.openxmlformats.org/officeDocument/2006/relationships/drawing" Target="../drawings/drawing28.xml"/><Relationship Id="rId4"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3" Type="http://schemas.openxmlformats.org/officeDocument/2006/relationships/hyperlink" Target="http://www.interreg-danube.eu/uploads/media/approved_project_output/0001/36/cfb8514ba973699218d4caf1fb4ec0371766d5d9.pdf" TargetMode="External"/><Relationship Id="rId2" Type="http://schemas.openxmlformats.org/officeDocument/2006/relationships/hyperlink" Target="http://www.interreg-danube.eu/uploads/media/approved_project_output/0001/12/8dd7a05d2010101ba1f64c89ef791a009ed1f670.pdf" TargetMode="External"/><Relationship Id="rId1" Type="http://schemas.openxmlformats.org/officeDocument/2006/relationships/hyperlink" Target="https://www.velokonferenz.ch/download/pictures/3c/xteq6u3ansthzr1nvit6hjz9qds2xt/vph_buch_dt_191108.pdf" TargetMode="External"/><Relationship Id="rId5" Type="http://schemas.openxmlformats.org/officeDocument/2006/relationships/drawing" Target="../drawings/drawing29.xml"/><Relationship Id="rId4"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22.bin"/><Relationship Id="rId1" Type="http://schemas.openxmlformats.org/officeDocument/2006/relationships/hyperlink" Target="http://www.interreg-danube.eu/uploads/media/approved_project_output/0001/36/cfb8514ba973699218d4caf1fb4ec0371766d5d9.pdf"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interreg-danube.eu/uploads/media/approved_project_output/0001/40/fb37208e8a5cc367ab824aa06fc80177e405df12.pdf" TargetMode="External"/><Relationship Id="rId1" Type="http://schemas.openxmlformats.org/officeDocument/2006/relationships/hyperlink" Target="http://www.interreg-danube.eu/uploads/media/approved_project_output/0001/36/cfb8514ba973699218d4caf1fb4ec0371766d5d9.pdf" TargetMode="External"/><Relationship Id="rId4"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24.bin"/><Relationship Id="rId1" Type="http://schemas.openxmlformats.org/officeDocument/2006/relationships/hyperlink" Target="http://www.interreg-danube.eu/uploads/media/approved_project_output/0001/36/cfb8514ba973699218d4caf1fb4ec0371766d5d9.pdf" TargetMode="Externa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viasverdes.com/prensa/documentos/interes/BestPracticesGuide_IntermodalityPT&amp;Greenways.pdf" TargetMode="External"/><Relationship Id="rId1" Type="http://schemas.openxmlformats.org/officeDocument/2006/relationships/hyperlink" Target="http://www.interreg-danube.eu/uploads/media/approved_project_output/0001/36/cfb8514ba973699218d4caf1fb4ec0371766d5d9.pdf" TargetMode="External"/><Relationship Id="rId4"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viasverdes.com/prensa/documentos/interes/BestPracticesGuide_IntermodalityPT&amp;Greenways.pdf" TargetMode="External"/><Relationship Id="rId1" Type="http://schemas.openxmlformats.org/officeDocument/2006/relationships/hyperlink" Target="http://www.interreg-danube.eu/uploads/media/approved_project_output/0001/36/cfb8514ba973699218d4caf1fb4ec0371766d5d9.pdf" TargetMode="External"/><Relationship Id="rId4"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viasverdes.com/prensa/documentos/interes/BestPracticesGuide_IntermodalityPT&amp;Greenways.pdf" TargetMode="External"/><Relationship Id="rId1" Type="http://schemas.openxmlformats.org/officeDocument/2006/relationships/hyperlink" Target="http://www.interreg-danube.eu/uploads/media/approved_project_output/0001/36/cfb8514ba973699218d4caf1fb4ec0371766d5d9.pdf" TargetMode="External"/><Relationship Id="rId4"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viasverdes.com/prensa/documentos/interes/BestPracticesGuide_IntermodalityPT&amp;Greenways.pdf" TargetMode="External"/><Relationship Id="rId1" Type="http://schemas.openxmlformats.org/officeDocument/2006/relationships/hyperlink" Target="http://www.interreg-danube.eu/uploads/media/approved_project_output/0001/36/cfb8514ba973699218d4caf1fb4ec0371766d5d9.pdf" TargetMode="External"/><Relationship Id="rId4"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rupprecht-consult.eu/uploads/tx_rupprecht/15_PRESTO_Infrastructure_Fact_Sheet_on_Cycling_Facilities_at_Interchanges.pdf" TargetMode="External"/><Relationship Id="rId1" Type="http://schemas.openxmlformats.org/officeDocument/2006/relationships/hyperlink" Target="http://www.interreg-danube.eu/uploads/media/approved_project_output/0001/36/cfb8514ba973699218d4caf1fb4ec0371766d5d9.pdf" TargetMode="External"/><Relationship Id="rId4"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printerSettings" Target="../printerSettings/printerSettings30.bin"/><Relationship Id="rId1" Type="http://schemas.openxmlformats.org/officeDocument/2006/relationships/hyperlink" Target="http://www.interreg-danube.eu/uploads/media/approved_project_output/0001/36/cfb8514ba973699218d4caf1fb4ec0371766d5d9.pdf" TargetMode="External"/></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39.xml"/><Relationship Id="rId2" Type="http://schemas.openxmlformats.org/officeDocument/2006/relationships/printerSettings" Target="../printerSettings/printerSettings31.bin"/><Relationship Id="rId1" Type="http://schemas.openxmlformats.org/officeDocument/2006/relationships/hyperlink" Target="http://www.interreg-danube.eu/uploads/media/approved_project_output/0001/36/cfb8514ba973699218d4caf1fb4ec0371766d5d9.pdf" TargetMode="Externa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4.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40.xml"/><Relationship Id="rId2" Type="http://schemas.openxmlformats.org/officeDocument/2006/relationships/printerSettings" Target="../printerSettings/printerSettings32.bin"/><Relationship Id="rId1" Type="http://schemas.openxmlformats.org/officeDocument/2006/relationships/hyperlink" Target="http://www.interreg-danube.eu/uploads/media/approved_project_output/0001/36/cfb8514ba973699218d4caf1fb4ec0371766d5d9.pdf" TargetMode="External"/></Relationships>
</file>

<file path=xl/worksheets/_rels/sheet41.xml.rels><?xml version="1.0" encoding="UTF-8" standalone="yes"?>
<Relationships xmlns="http://schemas.openxmlformats.org/package/2006/relationships"><Relationship Id="rId3" Type="http://schemas.openxmlformats.org/officeDocument/2006/relationships/drawing" Target="../drawings/drawing41.xml"/><Relationship Id="rId2" Type="http://schemas.openxmlformats.org/officeDocument/2006/relationships/printerSettings" Target="../printerSettings/printerSettings33.bin"/><Relationship Id="rId1" Type="http://schemas.openxmlformats.org/officeDocument/2006/relationships/hyperlink" Target="http://www.interreg-danube.eu/uploads/media/approved_project_output/0001/36/cfb8514ba973699218d4caf1fb4ec0371766d5d9.pdf" TargetMode="External"/></Relationships>
</file>

<file path=xl/worksheets/_rels/sheet42.xml.rels><?xml version="1.0" encoding="UTF-8" standalone="yes"?>
<Relationships xmlns="http://schemas.openxmlformats.org/package/2006/relationships"><Relationship Id="rId3" Type="http://schemas.openxmlformats.org/officeDocument/2006/relationships/drawing" Target="../drawings/drawing42.xml"/><Relationship Id="rId2" Type="http://schemas.openxmlformats.org/officeDocument/2006/relationships/printerSettings" Target="../printerSettings/printerSettings34.bin"/><Relationship Id="rId1" Type="http://schemas.openxmlformats.org/officeDocument/2006/relationships/hyperlink" Target="http://www.interreg-danube.eu/uploads/media/approved_project_output/0001/36/cfb8514ba973699218d4caf1fb4ec0371766d5d9.pdf" TargetMode="External"/></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https://www.bettundbike.de/fileadmin/user_upload/PDF/bett_bike_qualitaetsauszeichnung_gastbetrieb.pdf" TargetMode="External"/><Relationship Id="rId1" Type="http://schemas.openxmlformats.org/officeDocument/2006/relationships/hyperlink" Target="http://www.interreg-danube.eu/uploads/media/approved_project_output/0001/36/cfb8514ba973699218d4caf1fb4ec0371766d5d9.pdf" TargetMode="External"/><Relationship Id="rId4"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https://www.bettundbike.de/fileadmin/user_upload/PDF/bett_bike_qualitaetsauszeichnung_gastbetrieb.pdf" TargetMode="External"/><Relationship Id="rId1" Type="http://schemas.openxmlformats.org/officeDocument/2006/relationships/hyperlink" Target="http://www.interreg-danube.eu/uploads/media/approved_project_output/0001/36/cfb8514ba973699218d4caf1fb4ec0371766d5d9.pdf" TargetMode="External"/><Relationship Id="rId4"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3" Type="http://schemas.openxmlformats.org/officeDocument/2006/relationships/drawing" Target="../drawings/drawing45.xml"/><Relationship Id="rId2" Type="http://schemas.openxmlformats.org/officeDocument/2006/relationships/printerSettings" Target="../printerSettings/printerSettings37.bin"/><Relationship Id="rId1" Type="http://schemas.openxmlformats.org/officeDocument/2006/relationships/hyperlink" Target="http://www.interreg-danube.eu/uploads/media/approved_project_output/0001/36/cfb8514ba973699218d4caf1fb4ec0371766d5d9.pdf" TargetMode="External"/></Relationships>
</file>

<file path=xl/worksheets/_rels/sheet46.xml.rels><?xml version="1.0" encoding="UTF-8" standalone="yes"?>
<Relationships xmlns="http://schemas.openxmlformats.org/package/2006/relationships"><Relationship Id="rId3" Type="http://schemas.openxmlformats.org/officeDocument/2006/relationships/drawing" Target="../drawings/drawing46.xml"/><Relationship Id="rId2" Type="http://schemas.openxmlformats.org/officeDocument/2006/relationships/printerSettings" Target="../printerSettings/printerSettings38.bin"/><Relationship Id="rId1" Type="http://schemas.openxmlformats.org/officeDocument/2006/relationships/hyperlink" Target="http://www.interreg-danube.eu/uploads/media/approved_project_output/0001/36/cfb8514ba973699218d4caf1fb4ec0371766d5d9.pdf" TargetMode="External"/></Relationships>
</file>

<file path=xl/worksheets/_rels/sheet47.xml.rels><?xml version="1.0" encoding="UTF-8" standalone="yes"?>
<Relationships xmlns="http://schemas.openxmlformats.org/package/2006/relationships"><Relationship Id="rId3" Type="http://schemas.openxmlformats.org/officeDocument/2006/relationships/drawing" Target="../drawings/drawing47.xml"/><Relationship Id="rId2" Type="http://schemas.openxmlformats.org/officeDocument/2006/relationships/printerSettings" Target="../printerSettings/printerSettings39.bin"/><Relationship Id="rId1" Type="http://schemas.openxmlformats.org/officeDocument/2006/relationships/hyperlink" Target="http://www.interreg-danube.eu/uploads/media/approved_project_output/0001/36/cfb8514ba973699218d4caf1fb4ec0371766d5d9.pdf" TargetMode="External"/></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http://www.interreg-danube.eu/uploads/media/approved_project_output/0001/36/cfb8514ba973699218d4caf1fb4ec0371766d5d9.pdf" TargetMode="External"/><Relationship Id="rId1" Type="http://schemas.openxmlformats.org/officeDocument/2006/relationships/hyperlink" Target="http://www.interreg-danube.eu/uploads/media/approved_project_output/0001/36/a92d419c2ec3f67ce47bcc311774b703931c53ea.pdf" TargetMode="External"/><Relationship Id="rId6" Type="http://schemas.openxmlformats.org/officeDocument/2006/relationships/comments" Target="../comments10.xml"/><Relationship Id="rId5" Type="http://schemas.openxmlformats.org/officeDocument/2006/relationships/vmlDrawing" Target="../drawings/vmlDrawing11.vml"/><Relationship Id="rId4"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3" Type="http://schemas.openxmlformats.org/officeDocument/2006/relationships/drawing" Target="../drawings/drawing49.xml"/><Relationship Id="rId2" Type="http://schemas.openxmlformats.org/officeDocument/2006/relationships/printerSettings" Target="../printerSettings/printerSettings41.bin"/><Relationship Id="rId1" Type="http://schemas.openxmlformats.org/officeDocument/2006/relationships/hyperlink" Target="http://www.interreg-danube.eu/uploads/media/approved_project_output/0001/36/cfb8514ba973699218d4caf1fb4ec0371766d5d9.pdf" TargetMode="Externa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9" Type="http://schemas.openxmlformats.org/officeDocument/2006/relationships/ctrlProp" Target="../ctrlProps/ctrlProp84.xml"/><Relationship Id="rId21" Type="http://schemas.openxmlformats.org/officeDocument/2006/relationships/ctrlProp" Target="../ctrlProps/ctrlProp66.xml"/><Relationship Id="rId34" Type="http://schemas.openxmlformats.org/officeDocument/2006/relationships/ctrlProp" Target="../ctrlProps/ctrlProp79.xml"/><Relationship Id="rId42" Type="http://schemas.openxmlformats.org/officeDocument/2006/relationships/ctrlProp" Target="../ctrlProps/ctrlProp87.xml"/><Relationship Id="rId47" Type="http://schemas.openxmlformats.org/officeDocument/2006/relationships/ctrlProp" Target="../ctrlProps/ctrlProp92.xml"/><Relationship Id="rId50" Type="http://schemas.openxmlformats.org/officeDocument/2006/relationships/ctrlProp" Target="../ctrlProps/ctrlProp95.xml"/><Relationship Id="rId55" Type="http://schemas.openxmlformats.org/officeDocument/2006/relationships/ctrlProp" Target="../ctrlProps/ctrlProp100.xml"/><Relationship Id="rId7" Type="http://schemas.openxmlformats.org/officeDocument/2006/relationships/ctrlProp" Target="../ctrlProps/ctrlProp52.xml"/><Relationship Id="rId2" Type="http://schemas.openxmlformats.org/officeDocument/2006/relationships/drawing" Target="../drawings/drawing5.xml"/><Relationship Id="rId16" Type="http://schemas.openxmlformats.org/officeDocument/2006/relationships/ctrlProp" Target="../ctrlProps/ctrlProp61.xml"/><Relationship Id="rId29" Type="http://schemas.openxmlformats.org/officeDocument/2006/relationships/ctrlProp" Target="../ctrlProps/ctrlProp74.xml"/><Relationship Id="rId11" Type="http://schemas.openxmlformats.org/officeDocument/2006/relationships/ctrlProp" Target="../ctrlProps/ctrlProp56.xml"/><Relationship Id="rId24" Type="http://schemas.openxmlformats.org/officeDocument/2006/relationships/ctrlProp" Target="../ctrlProps/ctrlProp69.xml"/><Relationship Id="rId32" Type="http://schemas.openxmlformats.org/officeDocument/2006/relationships/ctrlProp" Target="../ctrlProps/ctrlProp77.xml"/><Relationship Id="rId37" Type="http://schemas.openxmlformats.org/officeDocument/2006/relationships/ctrlProp" Target="../ctrlProps/ctrlProp82.xml"/><Relationship Id="rId40" Type="http://schemas.openxmlformats.org/officeDocument/2006/relationships/ctrlProp" Target="../ctrlProps/ctrlProp85.xml"/><Relationship Id="rId45" Type="http://schemas.openxmlformats.org/officeDocument/2006/relationships/ctrlProp" Target="../ctrlProps/ctrlProp90.xml"/><Relationship Id="rId53" Type="http://schemas.openxmlformats.org/officeDocument/2006/relationships/ctrlProp" Target="../ctrlProps/ctrlProp98.xml"/><Relationship Id="rId58" Type="http://schemas.openxmlformats.org/officeDocument/2006/relationships/ctrlProp" Target="../ctrlProps/ctrlProp103.xml"/><Relationship Id="rId5" Type="http://schemas.openxmlformats.org/officeDocument/2006/relationships/ctrlProp" Target="../ctrlProps/ctrlProp50.xml"/><Relationship Id="rId19" Type="http://schemas.openxmlformats.org/officeDocument/2006/relationships/ctrlProp" Target="../ctrlProps/ctrlProp64.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 Id="rId30" Type="http://schemas.openxmlformats.org/officeDocument/2006/relationships/ctrlProp" Target="../ctrlProps/ctrlProp75.xml"/><Relationship Id="rId35" Type="http://schemas.openxmlformats.org/officeDocument/2006/relationships/ctrlProp" Target="../ctrlProps/ctrlProp80.xml"/><Relationship Id="rId43" Type="http://schemas.openxmlformats.org/officeDocument/2006/relationships/ctrlProp" Target="../ctrlProps/ctrlProp88.xml"/><Relationship Id="rId48" Type="http://schemas.openxmlformats.org/officeDocument/2006/relationships/ctrlProp" Target="../ctrlProps/ctrlProp93.xml"/><Relationship Id="rId56" Type="http://schemas.openxmlformats.org/officeDocument/2006/relationships/ctrlProp" Target="../ctrlProps/ctrlProp101.xml"/><Relationship Id="rId8" Type="http://schemas.openxmlformats.org/officeDocument/2006/relationships/ctrlProp" Target="../ctrlProps/ctrlProp53.xml"/><Relationship Id="rId51" Type="http://schemas.openxmlformats.org/officeDocument/2006/relationships/ctrlProp" Target="../ctrlProps/ctrlProp96.xml"/><Relationship Id="rId3" Type="http://schemas.openxmlformats.org/officeDocument/2006/relationships/vmlDrawing" Target="../drawings/vmlDrawing2.v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33" Type="http://schemas.openxmlformats.org/officeDocument/2006/relationships/ctrlProp" Target="../ctrlProps/ctrlProp78.xml"/><Relationship Id="rId38" Type="http://schemas.openxmlformats.org/officeDocument/2006/relationships/ctrlProp" Target="../ctrlProps/ctrlProp83.xml"/><Relationship Id="rId46" Type="http://schemas.openxmlformats.org/officeDocument/2006/relationships/ctrlProp" Target="../ctrlProps/ctrlProp91.xml"/><Relationship Id="rId59" Type="http://schemas.openxmlformats.org/officeDocument/2006/relationships/comments" Target="../comments2.xml"/><Relationship Id="rId20" Type="http://schemas.openxmlformats.org/officeDocument/2006/relationships/ctrlProp" Target="../ctrlProps/ctrlProp65.xml"/><Relationship Id="rId41" Type="http://schemas.openxmlformats.org/officeDocument/2006/relationships/ctrlProp" Target="../ctrlProps/ctrlProp86.xml"/><Relationship Id="rId54" Type="http://schemas.openxmlformats.org/officeDocument/2006/relationships/ctrlProp" Target="../ctrlProps/ctrlProp99.xml"/><Relationship Id="rId1" Type="http://schemas.openxmlformats.org/officeDocument/2006/relationships/printerSettings" Target="../printerSettings/printerSettings5.bin"/><Relationship Id="rId6" Type="http://schemas.openxmlformats.org/officeDocument/2006/relationships/ctrlProp" Target="../ctrlProps/ctrlProp51.xml"/><Relationship Id="rId15" Type="http://schemas.openxmlformats.org/officeDocument/2006/relationships/ctrlProp" Target="../ctrlProps/ctrlProp60.xml"/><Relationship Id="rId23" Type="http://schemas.openxmlformats.org/officeDocument/2006/relationships/ctrlProp" Target="../ctrlProps/ctrlProp68.xml"/><Relationship Id="rId28" Type="http://schemas.openxmlformats.org/officeDocument/2006/relationships/ctrlProp" Target="../ctrlProps/ctrlProp73.xml"/><Relationship Id="rId36" Type="http://schemas.openxmlformats.org/officeDocument/2006/relationships/ctrlProp" Target="../ctrlProps/ctrlProp81.xml"/><Relationship Id="rId49" Type="http://schemas.openxmlformats.org/officeDocument/2006/relationships/ctrlProp" Target="../ctrlProps/ctrlProp94.xml"/><Relationship Id="rId57" Type="http://schemas.openxmlformats.org/officeDocument/2006/relationships/ctrlProp" Target="../ctrlProps/ctrlProp102.xml"/><Relationship Id="rId10" Type="http://schemas.openxmlformats.org/officeDocument/2006/relationships/ctrlProp" Target="../ctrlProps/ctrlProp55.xml"/><Relationship Id="rId31" Type="http://schemas.openxmlformats.org/officeDocument/2006/relationships/ctrlProp" Target="../ctrlProps/ctrlProp76.xml"/><Relationship Id="rId44" Type="http://schemas.openxmlformats.org/officeDocument/2006/relationships/ctrlProp" Target="../ctrlProps/ctrlProp89.xml"/><Relationship Id="rId52" Type="http://schemas.openxmlformats.org/officeDocument/2006/relationships/ctrlProp" Target="../ctrlProps/ctrlProp97.xml"/></Relationships>
</file>

<file path=xl/worksheets/_rels/sheet50.xml.rels><?xml version="1.0" encoding="UTF-8" standalone="yes"?>
<Relationships xmlns="http://schemas.openxmlformats.org/package/2006/relationships"><Relationship Id="rId3" Type="http://schemas.openxmlformats.org/officeDocument/2006/relationships/drawing" Target="../drawings/drawing50.xml"/><Relationship Id="rId2" Type="http://schemas.openxmlformats.org/officeDocument/2006/relationships/printerSettings" Target="../printerSettings/printerSettings42.bin"/><Relationship Id="rId1" Type="http://schemas.openxmlformats.org/officeDocument/2006/relationships/hyperlink" Target="http://www.interreg-danube.eu/uploads/media/approved_project_output/0001/36/cfb8514ba973699218d4caf1fb4ec0371766d5d9.pdf" TargetMode="External"/></Relationships>
</file>

<file path=xl/worksheets/_rels/sheet51.xml.rels><?xml version="1.0" encoding="UTF-8" standalone="yes"?>
<Relationships xmlns="http://schemas.openxmlformats.org/package/2006/relationships"><Relationship Id="rId3" Type="http://schemas.openxmlformats.org/officeDocument/2006/relationships/drawing" Target="../drawings/drawing51.xml"/><Relationship Id="rId2" Type="http://schemas.openxmlformats.org/officeDocument/2006/relationships/printerSettings" Target="../printerSettings/printerSettings43.bin"/><Relationship Id="rId1" Type="http://schemas.openxmlformats.org/officeDocument/2006/relationships/hyperlink" Target="http://www.interreg-danube.eu/uploads/media/approved_project_output/0001/36/cfb8514ba973699218d4caf1fb4ec0371766d5d9.pdf" TargetMode="External"/></Relationships>
</file>

<file path=xl/worksheets/_rels/sheet52.xml.rels><?xml version="1.0" encoding="UTF-8" standalone="yes"?>
<Relationships xmlns="http://schemas.openxmlformats.org/package/2006/relationships"><Relationship Id="rId3" Type="http://schemas.openxmlformats.org/officeDocument/2006/relationships/drawing" Target="../drawings/drawing52.xml"/><Relationship Id="rId2" Type="http://schemas.openxmlformats.org/officeDocument/2006/relationships/printerSettings" Target="../printerSettings/printerSettings44.bin"/><Relationship Id="rId1" Type="http://schemas.openxmlformats.org/officeDocument/2006/relationships/hyperlink" Target="http://www.interreg-danube.eu/uploads/media/approved_project_output/0001/36/cfb8514ba973699218d4caf1fb4ec0371766d5d9.pdf" TargetMode="External"/></Relationships>
</file>

<file path=xl/worksheets/_rels/sheet53.xml.rels><?xml version="1.0" encoding="UTF-8" standalone="yes"?>
<Relationships xmlns="http://schemas.openxmlformats.org/package/2006/relationships"><Relationship Id="rId3" Type="http://schemas.openxmlformats.org/officeDocument/2006/relationships/drawing" Target="../drawings/drawing53.xml"/><Relationship Id="rId2" Type="http://schemas.openxmlformats.org/officeDocument/2006/relationships/printerSettings" Target="../printerSettings/printerSettings45.bin"/><Relationship Id="rId1" Type="http://schemas.openxmlformats.org/officeDocument/2006/relationships/hyperlink" Target="http://www.interreg-danube.eu/uploads/media/approved_project_output/0001/36/cfb8514ba973699218d4caf1fb4ec0371766d5d9.pdf" TargetMode="External"/></Relationships>
</file>

<file path=xl/worksheets/_rels/sheet54.xml.rels><?xml version="1.0" encoding="UTF-8" standalone="yes"?>
<Relationships xmlns="http://schemas.openxmlformats.org/package/2006/relationships"><Relationship Id="rId3" Type="http://schemas.openxmlformats.org/officeDocument/2006/relationships/drawing" Target="../drawings/drawing54.xml"/><Relationship Id="rId2" Type="http://schemas.openxmlformats.org/officeDocument/2006/relationships/printerSettings" Target="../printerSettings/printerSettings46.bin"/><Relationship Id="rId1" Type="http://schemas.openxmlformats.org/officeDocument/2006/relationships/hyperlink" Target="http://www.interreg-danube.eu/uploads/media/approved_project_output/0001/36/cfb8514ba973699218d4caf1fb4ec0371766d5d9.pdf" TargetMode="External"/></Relationships>
</file>

<file path=xl/worksheets/_rels/sheet55.xml.rels><?xml version="1.0" encoding="UTF-8" standalone="yes"?>
<Relationships xmlns="http://schemas.openxmlformats.org/package/2006/relationships"><Relationship Id="rId3" Type="http://schemas.openxmlformats.org/officeDocument/2006/relationships/drawing" Target="../drawings/drawing55.xml"/><Relationship Id="rId2" Type="http://schemas.openxmlformats.org/officeDocument/2006/relationships/printerSettings" Target="../printerSettings/printerSettings47.bin"/><Relationship Id="rId1" Type="http://schemas.openxmlformats.org/officeDocument/2006/relationships/hyperlink" Target="http://www.interreg-danube.eu/uploads/media/approved_project_output/0001/36/cfb8514ba973699218d4caf1fb4ec0371766d5d9.pdf" TargetMode="External"/></Relationships>
</file>

<file path=xl/worksheets/_rels/sheet56.xml.rels><?xml version="1.0" encoding="UTF-8" standalone="yes"?>
<Relationships xmlns="http://schemas.openxmlformats.org/package/2006/relationships"><Relationship Id="rId3" Type="http://schemas.openxmlformats.org/officeDocument/2006/relationships/drawing" Target="../drawings/drawing56.xml"/><Relationship Id="rId2" Type="http://schemas.openxmlformats.org/officeDocument/2006/relationships/printerSettings" Target="../printerSettings/printerSettings48.bin"/><Relationship Id="rId1" Type="http://schemas.openxmlformats.org/officeDocument/2006/relationships/hyperlink" Target="http://www.interreg-danube.eu/uploads/media/approved_project_output/0001/36/cfb8514ba973699218d4caf1fb4ec0371766d5d9.pdf" TargetMode="Externa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13.xml"/><Relationship Id="rId18" Type="http://schemas.openxmlformats.org/officeDocument/2006/relationships/ctrlProp" Target="../ctrlProps/ctrlProp118.xml"/><Relationship Id="rId26" Type="http://schemas.openxmlformats.org/officeDocument/2006/relationships/ctrlProp" Target="../ctrlProps/ctrlProp126.xml"/><Relationship Id="rId39" Type="http://schemas.openxmlformats.org/officeDocument/2006/relationships/ctrlProp" Target="../ctrlProps/ctrlProp139.xml"/><Relationship Id="rId21" Type="http://schemas.openxmlformats.org/officeDocument/2006/relationships/ctrlProp" Target="../ctrlProps/ctrlProp121.xml"/><Relationship Id="rId34" Type="http://schemas.openxmlformats.org/officeDocument/2006/relationships/ctrlProp" Target="../ctrlProps/ctrlProp134.xml"/><Relationship Id="rId42" Type="http://schemas.openxmlformats.org/officeDocument/2006/relationships/ctrlProp" Target="../ctrlProps/ctrlProp142.xml"/><Relationship Id="rId47" Type="http://schemas.openxmlformats.org/officeDocument/2006/relationships/ctrlProp" Target="../ctrlProps/ctrlProp147.xml"/><Relationship Id="rId50" Type="http://schemas.openxmlformats.org/officeDocument/2006/relationships/ctrlProp" Target="../ctrlProps/ctrlProp150.xml"/><Relationship Id="rId7" Type="http://schemas.openxmlformats.org/officeDocument/2006/relationships/ctrlProp" Target="../ctrlProps/ctrlProp107.xml"/><Relationship Id="rId2" Type="http://schemas.openxmlformats.org/officeDocument/2006/relationships/drawing" Target="../drawings/drawing6.xml"/><Relationship Id="rId16" Type="http://schemas.openxmlformats.org/officeDocument/2006/relationships/ctrlProp" Target="../ctrlProps/ctrlProp116.xml"/><Relationship Id="rId29" Type="http://schemas.openxmlformats.org/officeDocument/2006/relationships/ctrlProp" Target="../ctrlProps/ctrlProp129.xml"/><Relationship Id="rId11" Type="http://schemas.openxmlformats.org/officeDocument/2006/relationships/ctrlProp" Target="../ctrlProps/ctrlProp111.xml"/><Relationship Id="rId24" Type="http://schemas.openxmlformats.org/officeDocument/2006/relationships/ctrlProp" Target="../ctrlProps/ctrlProp124.xml"/><Relationship Id="rId32" Type="http://schemas.openxmlformats.org/officeDocument/2006/relationships/ctrlProp" Target="../ctrlProps/ctrlProp132.xml"/><Relationship Id="rId37" Type="http://schemas.openxmlformats.org/officeDocument/2006/relationships/ctrlProp" Target="../ctrlProps/ctrlProp137.xml"/><Relationship Id="rId40" Type="http://schemas.openxmlformats.org/officeDocument/2006/relationships/ctrlProp" Target="../ctrlProps/ctrlProp140.xml"/><Relationship Id="rId45" Type="http://schemas.openxmlformats.org/officeDocument/2006/relationships/ctrlProp" Target="../ctrlProps/ctrlProp145.xml"/><Relationship Id="rId5" Type="http://schemas.openxmlformats.org/officeDocument/2006/relationships/ctrlProp" Target="../ctrlProps/ctrlProp105.xml"/><Relationship Id="rId15" Type="http://schemas.openxmlformats.org/officeDocument/2006/relationships/ctrlProp" Target="../ctrlProps/ctrlProp115.xml"/><Relationship Id="rId23" Type="http://schemas.openxmlformats.org/officeDocument/2006/relationships/ctrlProp" Target="../ctrlProps/ctrlProp123.xml"/><Relationship Id="rId28" Type="http://schemas.openxmlformats.org/officeDocument/2006/relationships/ctrlProp" Target="../ctrlProps/ctrlProp128.xml"/><Relationship Id="rId36" Type="http://schemas.openxmlformats.org/officeDocument/2006/relationships/ctrlProp" Target="../ctrlProps/ctrlProp136.xml"/><Relationship Id="rId49" Type="http://schemas.openxmlformats.org/officeDocument/2006/relationships/ctrlProp" Target="../ctrlProps/ctrlProp149.xml"/><Relationship Id="rId10" Type="http://schemas.openxmlformats.org/officeDocument/2006/relationships/ctrlProp" Target="../ctrlProps/ctrlProp110.xml"/><Relationship Id="rId19" Type="http://schemas.openxmlformats.org/officeDocument/2006/relationships/ctrlProp" Target="../ctrlProps/ctrlProp119.xml"/><Relationship Id="rId31" Type="http://schemas.openxmlformats.org/officeDocument/2006/relationships/ctrlProp" Target="../ctrlProps/ctrlProp131.xml"/><Relationship Id="rId44" Type="http://schemas.openxmlformats.org/officeDocument/2006/relationships/ctrlProp" Target="../ctrlProps/ctrlProp144.xml"/><Relationship Id="rId52" Type="http://schemas.openxmlformats.org/officeDocument/2006/relationships/comments" Target="../comments3.xml"/><Relationship Id="rId4" Type="http://schemas.openxmlformats.org/officeDocument/2006/relationships/ctrlProp" Target="../ctrlProps/ctrlProp104.xml"/><Relationship Id="rId9" Type="http://schemas.openxmlformats.org/officeDocument/2006/relationships/ctrlProp" Target="../ctrlProps/ctrlProp109.xml"/><Relationship Id="rId14" Type="http://schemas.openxmlformats.org/officeDocument/2006/relationships/ctrlProp" Target="../ctrlProps/ctrlProp114.xml"/><Relationship Id="rId22" Type="http://schemas.openxmlformats.org/officeDocument/2006/relationships/ctrlProp" Target="../ctrlProps/ctrlProp122.xml"/><Relationship Id="rId27" Type="http://schemas.openxmlformats.org/officeDocument/2006/relationships/ctrlProp" Target="../ctrlProps/ctrlProp127.xml"/><Relationship Id="rId30" Type="http://schemas.openxmlformats.org/officeDocument/2006/relationships/ctrlProp" Target="../ctrlProps/ctrlProp130.xml"/><Relationship Id="rId35" Type="http://schemas.openxmlformats.org/officeDocument/2006/relationships/ctrlProp" Target="../ctrlProps/ctrlProp135.xml"/><Relationship Id="rId43" Type="http://schemas.openxmlformats.org/officeDocument/2006/relationships/ctrlProp" Target="../ctrlProps/ctrlProp143.xml"/><Relationship Id="rId48" Type="http://schemas.openxmlformats.org/officeDocument/2006/relationships/ctrlProp" Target="../ctrlProps/ctrlProp148.xml"/><Relationship Id="rId8" Type="http://schemas.openxmlformats.org/officeDocument/2006/relationships/ctrlProp" Target="../ctrlProps/ctrlProp108.xml"/><Relationship Id="rId51" Type="http://schemas.openxmlformats.org/officeDocument/2006/relationships/ctrlProp" Target="../ctrlProps/ctrlProp151.xml"/><Relationship Id="rId3" Type="http://schemas.openxmlformats.org/officeDocument/2006/relationships/vmlDrawing" Target="../drawings/vmlDrawing3.vml"/><Relationship Id="rId12" Type="http://schemas.openxmlformats.org/officeDocument/2006/relationships/ctrlProp" Target="../ctrlProps/ctrlProp112.xml"/><Relationship Id="rId17" Type="http://schemas.openxmlformats.org/officeDocument/2006/relationships/ctrlProp" Target="../ctrlProps/ctrlProp117.xml"/><Relationship Id="rId25" Type="http://schemas.openxmlformats.org/officeDocument/2006/relationships/ctrlProp" Target="../ctrlProps/ctrlProp125.xml"/><Relationship Id="rId33" Type="http://schemas.openxmlformats.org/officeDocument/2006/relationships/ctrlProp" Target="../ctrlProps/ctrlProp133.xml"/><Relationship Id="rId38" Type="http://schemas.openxmlformats.org/officeDocument/2006/relationships/ctrlProp" Target="../ctrlProps/ctrlProp138.xml"/><Relationship Id="rId46" Type="http://schemas.openxmlformats.org/officeDocument/2006/relationships/ctrlProp" Target="../ctrlProps/ctrlProp146.xml"/><Relationship Id="rId20" Type="http://schemas.openxmlformats.org/officeDocument/2006/relationships/ctrlProp" Target="../ctrlProps/ctrlProp120.xml"/><Relationship Id="rId41" Type="http://schemas.openxmlformats.org/officeDocument/2006/relationships/ctrlProp" Target="../ctrlProps/ctrlProp141.xml"/><Relationship Id="rId1" Type="http://schemas.openxmlformats.org/officeDocument/2006/relationships/printerSettings" Target="../printerSettings/printerSettings6.bin"/><Relationship Id="rId6" Type="http://schemas.openxmlformats.org/officeDocument/2006/relationships/ctrlProp" Target="../ctrlProps/ctrlProp1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61.xml"/><Relationship Id="rId18" Type="http://schemas.openxmlformats.org/officeDocument/2006/relationships/ctrlProp" Target="../ctrlProps/ctrlProp166.xml"/><Relationship Id="rId26" Type="http://schemas.openxmlformats.org/officeDocument/2006/relationships/ctrlProp" Target="../ctrlProps/ctrlProp174.xml"/><Relationship Id="rId21" Type="http://schemas.openxmlformats.org/officeDocument/2006/relationships/ctrlProp" Target="../ctrlProps/ctrlProp169.xml"/><Relationship Id="rId34" Type="http://schemas.openxmlformats.org/officeDocument/2006/relationships/ctrlProp" Target="../ctrlProps/ctrlProp182.xml"/><Relationship Id="rId7" Type="http://schemas.openxmlformats.org/officeDocument/2006/relationships/ctrlProp" Target="../ctrlProps/ctrlProp155.xml"/><Relationship Id="rId12" Type="http://schemas.openxmlformats.org/officeDocument/2006/relationships/ctrlProp" Target="../ctrlProps/ctrlProp160.xml"/><Relationship Id="rId17" Type="http://schemas.openxmlformats.org/officeDocument/2006/relationships/ctrlProp" Target="../ctrlProps/ctrlProp165.xml"/><Relationship Id="rId25" Type="http://schemas.openxmlformats.org/officeDocument/2006/relationships/ctrlProp" Target="../ctrlProps/ctrlProp173.xml"/><Relationship Id="rId33" Type="http://schemas.openxmlformats.org/officeDocument/2006/relationships/ctrlProp" Target="../ctrlProps/ctrlProp181.xml"/><Relationship Id="rId38" Type="http://schemas.openxmlformats.org/officeDocument/2006/relationships/comments" Target="../comments4.xml"/><Relationship Id="rId2" Type="http://schemas.openxmlformats.org/officeDocument/2006/relationships/drawing" Target="../drawings/drawing7.xml"/><Relationship Id="rId16" Type="http://schemas.openxmlformats.org/officeDocument/2006/relationships/ctrlProp" Target="../ctrlProps/ctrlProp164.xml"/><Relationship Id="rId20" Type="http://schemas.openxmlformats.org/officeDocument/2006/relationships/ctrlProp" Target="../ctrlProps/ctrlProp168.xml"/><Relationship Id="rId29" Type="http://schemas.openxmlformats.org/officeDocument/2006/relationships/ctrlProp" Target="../ctrlProps/ctrlProp177.xml"/><Relationship Id="rId1" Type="http://schemas.openxmlformats.org/officeDocument/2006/relationships/printerSettings" Target="../printerSettings/printerSettings7.bin"/><Relationship Id="rId6" Type="http://schemas.openxmlformats.org/officeDocument/2006/relationships/ctrlProp" Target="../ctrlProps/ctrlProp154.xml"/><Relationship Id="rId11" Type="http://schemas.openxmlformats.org/officeDocument/2006/relationships/ctrlProp" Target="../ctrlProps/ctrlProp159.xml"/><Relationship Id="rId24" Type="http://schemas.openxmlformats.org/officeDocument/2006/relationships/ctrlProp" Target="../ctrlProps/ctrlProp172.xml"/><Relationship Id="rId32" Type="http://schemas.openxmlformats.org/officeDocument/2006/relationships/ctrlProp" Target="../ctrlProps/ctrlProp180.xml"/><Relationship Id="rId37" Type="http://schemas.openxmlformats.org/officeDocument/2006/relationships/ctrlProp" Target="../ctrlProps/ctrlProp185.xml"/><Relationship Id="rId5" Type="http://schemas.openxmlformats.org/officeDocument/2006/relationships/ctrlProp" Target="../ctrlProps/ctrlProp153.xml"/><Relationship Id="rId15" Type="http://schemas.openxmlformats.org/officeDocument/2006/relationships/ctrlProp" Target="../ctrlProps/ctrlProp163.xml"/><Relationship Id="rId23" Type="http://schemas.openxmlformats.org/officeDocument/2006/relationships/ctrlProp" Target="../ctrlProps/ctrlProp171.xml"/><Relationship Id="rId28" Type="http://schemas.openxmlformats.org/officeDocument/2006/relationships/ctrlProp" Target="../ctrlProps/ctrlProp176.xml"/><Relationship Id="rId36" Type="http://schemas.openxmlformats.org/officeDocument/2006/relationships/ctrlProp" Target="../ctrlProps/ctrlProp184.xml"/><Relationship Id="rId10" Type="http://schemas.openxmlformats.org/officeDocument/2006/relationships/ctrlProp" Target="../ctrlProps/ctrlProp158.xml"/><Relationship Id="rId19" Type="http://schemas.openxmlformats.org/officeDocument/2006/relationships/ctrlProp" Target="../ctrlProps/ctrlProp167.xml"/><Relationship Id="rId31" Type="http://schemas.openxmlformats.org/officeDocument/2006/relationships/ctrlProp" Target="../ctrlProps/ctrlProp179.xml"/><Relationship Id="rId4" Type="http://schemas.openxmlformats.org/officeDocument/2006/relationships/ctrlProp" Target="../ctrlProps/ctrlProp152.xml"/><Relationship Id="rId9" Type="http://schemas.openxmlformats.org/officeDocument/2006/relationships/ctrlProp" Target="../ctrlProps/ctrlProp157.xml"/><Relationship Id="rId14" Type="http://schemas.openxmlformats.org/officeDocument/2006/relationships/ctrlProp" Target="../ctrlProps/ctrlProp162.xml"/><Relationship Id="rId22" Type="http://schemas.openxmlformats.org/officeDocument/2006/relationships/ctrlProp" Target="../ctrlProps/ctrlProp170.xml"/><Relationship Id="rId27" Type="http://schemas.openxmlformats.org/officeDocument/2006/relationships/ctrlProp" Target="../ctrlProps/ctrlProp175.xml"/><Relationship Id="rId30" Type="http://schemas.openxmlformats.org/officeDocument/2006/relationships/ctrlProp" Target="../ctrlProps/ctrlProp178.xml"/><Relationship Id="rId35" Type="http://schemas.openxmlformats.org/officeDocument/2006/relationships/ctrlProp" Target="../ctrlProps/ctrlProp183.xml"/><Relationship Id="rId8" Type="http://schemas.openxmlformats.org/officeDocument/2006/relationships/ctrlProp" Target="../ctrlProps/ctrlProp156.xml"/><Relationship Id="rId3"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95.xml"/><Relationship Id="rId18" Type="http://schemas.openxmlformats.org/officeDocument/2006/relationships/ctrlProp" Target="../ctrlProps/ctrlProp200.xml"/><Relationship Id="rId26" Type="http://schemas.openxmlformats.org/officeDocument/2006/relationships/ctrlProp" Target="../ctrlProps/ctrlProp208.xml"/><Relationship Id="rId21" Type="http://schemas.openxmlformats.org/officeDocument/2006/relationships/ctrlProp" Target="../ctrlProps/ctrlProp203.xml"/><Relationship Id="rId34" Type="http://schemas.openxmlformats.org/officeDocument/2006/relationships/ctrlProp" Target="../ctrlProps/ctrlProp216.xml"/><Relationship Id="rId7" Type="http://schemas.openxmlformats.org/officeDocument/2006/relationships/ctrlProp" Target="../ctrlProps/ctrlProp189.xml"/><Relationship Id="rId12" Type="http://schemas.openxmlformats.org/officeDocument/2006/relationships/ctrlProp" Target="../ctrlProps/ctrlProp194.xml"/><Relationship Id="rId17" Type="http://schemas.openxmlformats.org/officeDocument/2006/relationships/ctrlProp" Target="../ctrlProps/ctrlProp199.xml"/><Relationship Id="rId25" Type="http://schemas.openxmlformats.org/officeDocument/2006/relationships/ctrlProp" Target="../ctrlProps/ctrlProp207.xml"/><Relationship Id="rId33" Type="http://schemas.openxmlformats.org/officeDocument/2006/relationships/ctrlProp" Target="../ctrlProps/ctrlProp215.xml"/><Relationship Id="rId2" Type="http://schemas.openxmlformats.org/officeDocument/2006/relationships/drawing" Target="../drawings/drawing8.xml"/><Relationship Id="rId16" Type="http://schemas.openxmlformats.org/officeDocument/2006/relationships/ctrlProp" Target="../ctrlProps/ctrlProp198.xml"/><Relationship Id="rId20" Type="http://schemas.openxmlformats.org/officeDocument/2006/relationships/ctrlProp" Target="../ctrlProps/ctrlProp202.xml"/><Relationship Id="rId29" Type="http://schemas.openxmlformats.org/officeDocument/2006/relationships/ctrlProp" Target="../ctrlProps/ctrlProp211.xml"/><Relationship Id="rId1" Type="http://schemas.openxmlformats.org/officeDocument/2006/relationships/printerSettings" Target="../printerSettings/printerSettings8.bin"/><Relationship Id="rId6" Type="http://schemas.openxmlformats.org/officeDocument/2006/relationships/ctrlProp" Target="../ctrlProps/ctrlProp188.xml"/><Relationship Id="rId11" Type="http://schemas.openxmlformats.org/officeDocument/2006/relationships/ctrlProp" Target="../ctrlProps/ctrlProp193.xml"/><Relationship Id="rId24" Type="http://schemas.openxmlformats.org/officeDocument/2006/relationships/ctrlProp" Target="../ctrlProps/ctrlProp206.xml"/><Relationship Id="rId32" Type="http://schemas.openxmlformats.org/officeDocument/2006/relationships/ctrlProp" Target="../ctrlProps/ctrlProp214.xml"/><Relationship Id="rId37" Type="http://schemas.openxmlformats.org/officeDocument/2006/relationships/ctrlProp" Target="../ctrlProps/ctrlProp219.xml"/><Relationship Id="rId5" Type="http://schemas.openxmlformats.org/officeDocument/2006/relationships/ctrlProp" Target="../ctrlProps/ctrlProp187.xml"/><Relationship Id="rId15" Type="http://schemas.openxmlformats.org/officeDocument/2006/relationships/ctrlProp" Target="../ctrlProps/ctrlProp197.xml"/><Relationship Id="rId23" Type="http://schemas.openxmlformats.org/officeDocument/2006/relationships/ctrlProp" Target="../ctrlProps/ctrlProp205.xml"/><Relationship Id="rId28" Type="http://schemas.openxmlformats.org/officeDocument/2006/relationships/ctrlProp" Target="../ctrlProps/ctrlProp210.xml"/><Relationship Id="rId36" Type="http://schemas.openxmlformats.org/officeDocument/2006/relationships/ctrlProp" Target="../ctrlProps/ctrlProp218.xml"/><Relationship Id="rId10" Type="http://schemas.openxmlformats.org/officeDocument/2006/relationships/ctrlProp" Target="../ctrlProps/ctrlProp192.xml"/><Relationship Id="rId19" Type="http://schemas.openxmlformats.org/officeDocument/2006/relationships/ctrlProp" Target="../ctrlProps/ctrlProp201.xml"/><Relationship Id="rId31" Type="http://schemas.openxmlformats.org/officeDocument/2006/relationships/ctrlProp" Target="../ctrlProps/ctrlProp213.xml"/><Relationship Id="rId4" Type="http://schemas.openxmlformats.org/officeDocument/2006/relationships/ctrlProp" Target="../ctrlProps/ctrlProp186.xml"/><Relationship Id="rId9" Type="http://schemas.openxmlformats.org/officeDocument/2006/relationships/ctrlProp" Target="../ctrlProps/ctrlProp191.xml"/><Relationship Id="rId14" Type="http://schemas.openxmlformats.org/officeDocument/2006/relationships/ctrlProp" Target="../ctrlProps/ctrlProp196.xml"/><Relationship Id="rId22" Type="http://schemas.openxmlformats.org/officeDocument/2006/relationships/ctrlProp" Target="../ctrlProps/ctrlProp204.xml"/><Relationship Id="rId27" Type="http://schemas.openxmlformats.org/officeDocument/2006/relationships/ctrlProp" Target="../ctrlProps/ctrlProp209.xml"/><Relationship Id="rId30" Type="http://schemas.openxmlformats.org/officeDocument/2006/relationships/ctrlProp" Target="../ctrlProps/ctrlProp212.xml"/><Relationship Id="rId35" Type="http://schemas.openxmlformats.org/officeDocument/2006/relationships/ctrlProp" Target="../ctrlProps/ctrlProp217.xml"/><Relationship Id="rId8" Type="http://schemas.openxmlformats.org/officeDocument/2006/relationships/ctrlProp" Target="../ctrlProps/ctrlProp190.xml"/><Relationship Id="rId3"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229.xml"/><Relationship Id="rId18" Type="http://schemas.openxmlformats.org/officeDocument/2006/relationships/ctrlProp" Target="../ctrlProps/ctrlProp234.xml"/><Relationship Id="rId26" Type="http://schemas.openxmlformats.org/officeDocument/2006/relationships/ctrlProp" Target="../ctrlProps/ctrlProp242.xml"/><Relationship Id="rId39" Type="http://schemas.openxmlformats.org/officeDocument/2006/relationships/ctrlProp" Target="../ctrlProps/ctrlProp255.xml"/><Relationship Id="rId21" Type="http://schemas.openxmlformats.org/officeDocument/2006/relationships/ctrlProp" Target="../ctrlProps/ctrlProp237.xml"/><Relationship Id="rId34" Type="http://schemas.openxmlformats.org/officeDocument/2006/relationships/ctrlProp" Target="../ctrlProps/ctrlProp250.xml"/><Relationship Id="rId42" Type="http://schemas.openxmlformats.org/officeDocument/2006/relationships/ctrlProp" Target="../ctrlProps/ctrlProp258.xml"/><Relationship Id="rId47" Type="http://schemas.openxmlformats.org/officeDocument/2006/relationships/ctrlProp" Target="../ctrlProps/ctrlProp263.xml"/><Relationship Id="rId50" Type="http://schemas.openxmlformats.org/officeDocument/2006/relationships/ctrlProp" Target="../ctrlProps/ctrlProp266.xml"/><Relationship Id="rId55" Type="http://schemas.openxmlformats.org/officeDocument/2006/relationships/ctrlProp" Target="../ctrlProps/ctrlProp271.xml"/><Relationship Id="rId7" Type="http://schemas.openxmlformats.org/officeDocument/2006/relationships/ctrlProp" Target="../ctrlProps/ctrlProp223.xml"/><Relationship Id="rId2" Type="http://schemas.openxmlformats.org/officeDocument/2006/relationships/drawing" Target="../drawings/drawing9.xml"/><Relationship Id="rId16" Type="http://schemas.openxmlformats.org/officeDocument/2006/relationships/ctrlProp" Target="../ctrlProps/ctrlProp232.xml"/><Relationship Id="rId29" Type="http://schemas.openxmlformats.org/officeDocument/2006/relationships/ctrlProp" Target="../ctrlProps/ctrlProp245.xml"/><Relationship Id="rId11" Type="http://schemas.openxmlformats.org/officeDocument/2006/relationships/ctrlProp" Target="../ctrlProps/ctrlProp227.xml"/><Relationship Id="rId24" Type="http://schemas.openxmlformats.org/officeDocument/2006/relationships/ctrlProp" Target="../ctrlProps/ctrlProp240.xml"/><Relationship Id="rId32" Type="http://schemas.openxmlformats.org/officeDocument/2006/relationships/ctrlProp" Target="../ctrlProps/ctrlProp248.xml"/><Relationship Id="rId37" Type="http://schemas.openxmlformats.org/officeDocument/2006/relationships/ctrlProp" Target="../ctrlProps/ctrlProp253.xml"/><Relationship Id="rId40" Type="http://schemas.openxmlformats.org/officeDocument/2006/relationships/ctrlProp" Target="../ctrlProps/ctrlProp256.xml"/><Relationship Id="rId45" Type="http://schemas.openxmlformats.org/officeDocument/2006/relationships/ctrlProp" Target="../ctrlProps/ctrlProp261.xml"/><Relationship Id="rId53" Type="http://schemas.openxmlformats.org/officeDocument/2006/relationships/ctrlProp" Target="../ctrlProps/ctrlProp269.xml"/><Relationship Id="rId58" Type="http://schemas.openxmlformats.org/officeDocument/2006/relationships/ctrlProp" Target="../ctrlProps/ctrlProp274.xml"/><Relationship Id="rId5" Type="http://schemas.openxmlformats.org/officeDocument/2006/relationships/ctrlProp" Target="../ctrlProps/ctrlProp221.xml"/><Relationship Id="rId19" Type="http://schemas.openxmlformats.org/officeDocument/2006/relationships/ctrlProp" Target="../ctrlProps/ctrlProp235.xml"/><Relationship Id="rId4" Type="http://schemas.openxmlformats.org/officeDocument/2006/relationships/ctrlProp" Target="../ctrlProps/ctrlProp220.xml"/><Relationship Id="rId9" Type="http://schemas.openxmlformats.org/officeDocument/2006/relationships/ctrlProp" Target="../ctrlProps/ctrlProp225.xml"/><Relationship Id="rId14" Type="http://schemas.openxmlformats.org/officeDocument/2006/relationships/ctrlProp" Target="../ctrlProps/ctrlProp230.xml"/><Relationship Id="rId22" Type="http://schemas.openxmlformats.org/officeDocument/2006/relationships/ctrlProp" Target="../ctrlProps/ctrlProp238.xml"/><Relationship Id="rId27" Type="http://schemas.openxmlformats.org/officeDocument/2006/relationships/ctrlProp" Target="../ctrlProps/ctrlProp243.xml"/><Relationship Id="rId30" Type="http://schemas.openxmlformats.org/officeDocument/2006/relationships/ctrlProp" Target="../ctrlProps/ctrlProp246.xml"/><Relationship Id="rId35" Type="http://schemas.openxmlformats.org/officeDocument/2006/relationships/ctrlProp" Target="../ctrlProps/ctrlProp251.xml"/><Relationship Id="rId43" Type="http://schemas.openxmlformats.org/officeDocument/2006/relationships/ctrlProp" Target="../ctrlProps/ctrlProp259.xml"/><Relationship Id="rId48" Type="http://schemas.openxmlformats.org/officeDocument/2006/relationships/ctrlProp" Target="../ctrlProps/ctrlProp264.xml"/><Relationship Id="rId56" Type="http://schemas.openxmlformats.org/officeDocument/2006/relationships/ctrlProp" Target="../ctrlProps/ctrlProp272.xml"/><Relationship Id="rId8" Type="http://schemas.openxmlformats.org/officeDocument/2006/relationships/ctrlProp" Target="../ctrlProps/ctrlProp224.xml"/><Relationship Id="rId51" Type="http://schemas.openxmlformats.org/officeDocument/2006/relationships/ctrlProp" Target="../ctrlProps/ctrlProp267.xml"/><Relationship Id="rId3" Type="http://schemas.openxmlformats.org/officeDocument/2006/relationships/vmlDrawing" Target="../drawings/vmlDrawing6.vml"/><Relationship Id="rId12" Type="http://schemas.openxmlformats.org/officeDocument/2006/relationships/ctrlProp" Target="../ctrlProps/ctrlProp228.xml"/><Relationship Id="rId17" Type="http://schemas.openxmlformats.org/officeDocument/2006/relationships/ctrlProp" Target="../ctrlProps/ctrlProp233.xml"/><Relationship Id="rId25" Type="http://schemas.openxmlformats.org/officeDocument/2006/relationships/ctrlProp" Target="../ctrlProps/ctrlProp241.xml"/><Relationship Id="rId33" Type="http://schemas.openxmlformats.org/officeDocument/2006/relationships/ctrlProp" Target="../ctrlProps/ctrlProp249.xml"/><Relationship Id="rId38" Type="http://schemas.openxmlformats.org/officeDocument/2006/relationships/ctrlProp" Target="../ctrlProps/ctrlProp254.xml"/><Relationship Id="rId46" Type="http://schemas.openxmlformats.org/officeDocument/2006/relationships/ctrlProp" Target="../ctrlProps/ctrlProp262.xml"/><Relationship Id="rId59" Type="http://schemas.openxmlformats.org/officeDocument/2006/relationships/comments" Target="../comments5.xml"/><Relationship Id="rId20" Type="http://schemas.openxmlformats.org/officeDocument/2006/relationships/ctrlProp" Target="../ctrlProps/ctrlProp236.xml"/><Relationship Id="rId41" Type="http://schemas.openxmlformats.org/officeDocument/2006/relationships/ctrlProp" Target="../ctrlProps/ctrlProp257.xml"/><Relationship Id="rId54" Type="http://schemas.openxmlformats.org/officeDocument/2006/relationships/ctrlProp" Target="../ctrlProps/ctrlProp270.xml"/><Relationship Id="rId1" Type="http://schemas.openxmlformats.org/officeDocument/2006/relationships/printerSettings" Target="../printerSettings/printerSettings9.bin"/><Relationship Id="rId6" Type="http://schemas.openxmlformats.org/officeDocument/2006/relationships/ctrlProp" Target="../ctrlProps/ctrlProp222.xml"/><Relationship Id="rId15" Type="http://schemas.openxmlformats.org/officeDocument/2006/relationships/ctrlProp" Target="../ctrlProps/ctrlProp231.xml"/><Relationship Id="rId23" Type="http://schemas.openxmlformats.org/officeDocument/2006/relationships/ctrlProp" Target="../ctrlProps/ctrlProp239.xml"/><Relationship Id="rId28" Type="http://schemas.openxmlformats.org/officeDocument/2006/relationships/ctrlProp" Target="../ctrlProps/ctrlProp244.xml"/><Relationship Id="rId36" Type="http://schemas.openxmlformats.org/officeDocument/2006/relationships/ctrlProp" Target="../ctrlProps/ctrlProp252.xml"/><Relationship Id="rId49" Type="http://schemas.openxmlformats.org/officeDocument/2006/relationships/ctrlProp" Target="../ctrlProps/ctrlProp265.xml"/><Relationship Id="rId57" Type="http://schemas.openxmlformats.org/officeDocument/2006/relationships/ctrlProp" Target="../ctrlProps/ctrlProp273.xml"/><Relationship Id="rId10" Type="http://schemas.openxmlformats.org/officeDocument/2006/relationships/ctrlProp" Target="../ctrlProps/ctrlProp226.xml"/><Relationship Id="rId31" Type="http://schemas.openxmlformats.org/officeDocument/2006/relationships/ctrlProp" Target="../ctrlProps/ctrlProp247.xml"/><Relationship Id="rId44" Type="http://schemas.openxmlformats.org/officeDocument/2006/relationships/ctrlProp" Target="../ctrlProps/ctrlProp260.xml"/><Relationship Id="rId52" Type="http://schemas.openxmlformats.org/officeDocument/2006/relationships/ctrlProp" Target="../ctrlProps/ctrlProp26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0"/>
  <dimension ref="B6:M27"/>
  <sheetViews>
    <sheetView showGridLines="0" zoomScale="75" zoomScaleNormal="75" workbookViewId="0">
      <selection activeCell="Q21" sqref="Q21"/>
    </sheetView>
  </sheetViews>
  <sheetFormatPr defaultColWidth="10.90625" defaultRowHeight="14.5" x14ac:dyDescent="0.35"/>
  <cols>
    <col min="1" max="1" width="4.7265625" customWidth="1"/>
    <col min="2" max="2" width="12.7265625" customWidth="1"/>
  </cols>
  <sheetData>
    <row r="6" spans="2:13" x14ac:dyDescent="0.35">
      <c r="B6" t="s">
        <v>375</v>
      </c>
    </row>
    <row r="7" spans="2:13" ht="8.15" customHeight="1" x14ac:dyDescent="0.35"/>
    <row r="8" spans="2:13" ht="35" x14ac:dyDescent="0.9">
      <c r="B8" s="206" t="s">
        <v>377</v>
      </c>
    </row>
    <row r="9" spans="2:13" ht="32.5" x14ac:dyDescent="0.85">
      <c r="B9" s="207" t="s">
        <v>378</v>
      </c>
    </row>
    <row r="10" spans="2:13" ht="21" x14ac:dyDescent="0.55000000000000004">
      <c r="B10" s="208" t="s">
        <v>379</v>
      </c>
    </row>
    <row r="11" spans="2:13" x14ac:dyDescent="0.35">
      <c r="B11" t="s">
        <v>380</v>
      </c>
    </row>
    <row r="13" spans="2:13" x14ac:dyDescent="0.35">
      <c r="B13" s="209" t="s">
        <v>381</v>
      </c>
      <c r="C13" t="s">
        <v>382</v>
      </c>
    </row>
    <row r="14" spans="2:13" x14ac:dyDescent="0.35">
      <c r="C14" s="88" t="s">
        <v>383</v>
      </c>
    </row>
    <row r="16" spans="2:13" x14ac:dyDescent="0.35">
      <c r="B16" s="273" t="s">
        <v>376</v>
      </c>
      <c r="C16" s="273"/>
      <c r="D16" s="273"/>
      <c r="E16" s="273"/>
      <c r="F16" s="273"/>
      <c r="G16" s="273"/>
      <c r="H16" s="273"/>
      <c r="I16" s="273"/>
      <c r="J16" s="273"/>
      <c r="K16" s="273"/>
      <c r="L16" s="273"/>
      <c r="M16" s="273"/>
    </row>
    <row r="17" spans="2:13" x14ac:dyDescent="0.35">
      <c r="B17" s="273"/>
      <c r="C17" s="273"/>
      <c r="D17" s="273"/>
      <c r="E17" s="273"/>
      <c r="F17" s="273"/>
      <c r="G17" s="273"/>
      <c r="H17" s="273"/>
      <c r="I17" s="273"/>
      <c r="J17" s="273"/>
      <c r="K17" s="273"/>
      <c r="L17" s="273"/>
      <c r="M17" s="273"/>
    </row>
    <row r="18" spans="2:13" x14ac:dyDescent="0.35">
      <c r="B18" s="273"/>
      <c r="C18" s="273"/>
      <c r="D18" s="273"/>
      <c r="E18" s="273"/>
      <c r="F18" s="273"/>
      <c r="G18" s="273"/>
      <c r="H18" s="273"/>
      <c r="I18" s="273"/>
      <c r="J18" s="273"/>
      <c r="K18" s="273"/>
      <c r="L18" s="273"/>
      <c r="M18" s="273"/>
    </row>
    <row r="19" spans="2:13" x14ac:dyDescent="0.35">
      <c r="B19" s="273"/>
      <c r="C19" s="273"/>
      <c r="D19" s="273"/>
      <c r="E19" s="273"/>
      <c r="F19" s="273"/>
      <c r="G19" s="273"/>
      <c r="H19" s="273"/>
      <c r="I19" s="273"/>
      <c r="J19" s="273"/>
      <c r="K19" s="273"/>
      <c r="L19" s="273"/>
      <c r="M19" s="273"/>
    </row>
    <row r="20" spans="2:13" x14ac:dyDescent="0.35">
      <c r="B20" s="273"/>
      <c r="C20" s="273"/>
      <c r="D20" s="273"/>
      <c r="E20" s="273"/>
      <c r="F20" s="273"/>
      <c r="G20" s="273"/>
      <c r="H20" s="273"/>
      <c r="I20" s="273"/>
      <c r="J20" s="273"/>
      <c r="K20" s="273"/>
      <c r="L20" s="273"/>
      <c r="M20" s="273"/>
    </row>
    <row r="21" spans="2:13" x14ac:dyDescent="0.35">
      <c r="B21" s="273"/>
      <c r="C21" s="273"/>
      <c r="D21" s="273"/>
      <c r="E21" s="273"/>
      <c r="F21" s="273"/>
      <c r="G21" s="273"/>
      <c r="H21" s="273"/>
      <c r="I21" s="273"/>
      <c r="J21" s="273"/>
      <c r="K21" s="273"/>
      <c r="L21" s="273"/>
      <c r="M21" s="273"/>
    </row>
    <row r="22" spans="2:13" x14ac:dyDescent="0.35">
      <c r="B22" s="273"/>
      <c r="C22" s="273"/>
      <c r="D22" s="273"/>
      <c r="E22" s="273"/>
      <c r="F22" s="273"/>
      <c r="G22" s="273"/>
      <c r="H22" s="273"/>
      <c r="I22" s="273"/>
      <c r="J22" s="273"/>
      <c r="K22" s="273"/>
      <c r="L22" s="273"/>
      <c r="M22" s="273"/>
    </row>
    <row r="23" spans="2:13" ht="8.15" customHeight="1" x14ac:dyDescent="0.35"/>
    <row r="27" spans="2:13" x14ac:dyDescent="0.35">
      <c r="B27" s="88" t="s">
        <v>136</v>
      </c>
    </row>
  </sheetData>
  <mergeCells count="1">
    <mergeCell ref="B16:M22"/>
  </mergeCells>
  <hyperlinks>
    <hyperlink ref="C14" r:id="rId1" xr:uid="{00000000-0004-0000-0000-000000000000}"/>
    <hyperlink ref="B27" location="Interface!A1" display="→" xr:uid="{00000000-0004-0000-0000-000001000000}"/>
  </hyperlinks>
  <pageMargins left="0.7" right="0.7" top="0.78740157499999996" bottom="0.78740157499999996"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8">
    <tabColor rgb="FF277588"/>
  </sheetPr>
  <dimension ref="A1:W24"/>
  <sheetViews>
    <sheetView showGridLines="0" zoomScale="80" zoomScaleNormal="80" workbookViewId="0">
      <selection activeCell="J19" sqref="J19:U19"/>
    </sheetView>
  </sheetViews>
  <sheetFormatPr defaultColWidth="11.453125" defaultRowHeight="14.5" outlineLevelCol="1" x14ac:dyDescent="0.35"/>
  <cols>
    <col min="1" max="1" width="4.7265625" style="183" customWidth="1"/>
    <col min="2" max="6" width="11.453125" style="183"/>
    <col min="7" max="7" width="15.7265625" style="183" customWidth="1"/>
    <col min="8" max="13" width="11.453125" style="183"/>
    <col min="14" max="18" width="10.7265625" style="183" hidden="1" customWidth="1" outlineLevel="1"/>
    <col min="19" max="19" width="2" style="183" hidden="1" customWidth="1" outlineLevel="1"/>
    <col min="20" max="20" width="3.7265625" style="183" customWidth="1" collapsed="1"/>
    <col min="21" max="21" width="6.7265625" style="183" customWidth="1"/>
    <col min="22" max="22" width="11.453125" style="183"/>
    <col min="23" max="23" width="30.7265625" style="183" customWidth="1"/>
    <col min="24" max="16384" width="11.453125" style="183"/>
  </cols>
  <sheetData>
    <row r="1" spans="1:23" ht="7" customHeight="1" x14ac:dyDescent="0.35"/>
    <row r="2" spans="1:23" ht="15" customHeight="1" x14ac:dyDescent="0.35">
      <c r="F2" s="345" t="s">
        <v>224</v>
      </c>
      <c r="G2" s="345"/>
      <c r="H2" s="345"/>
      <c r="I2" s="266"/>
    </row>
    <row r="3" spans="1:23" ht="15" customHeight="1" x14ac:dyDescent="0.35">
      <c r="E3" s="267"/>
      <c r="F3" s="345"/>
      <c r="G3" s="345"/>
      <c r="H3" s="345"/>
      <c r="I3" s="266"/>
    </row>
    <row r="4" spans="1:23" ht="15" customHeight="1" x14ac:dyDescent="0.35">
      <c r="F4" s="345"/>
      <c r="G4" s="345"/>
      <c r="H4" s="345"/>
      <c r="I4" s="266"/>
    </row>
    <row r="5" spans="1:23" ht="20.149999999999999" customHeight="1" x14ac:dyDescent="0.35">
      <c r="A5" s="188"/>
      <c r="B5" s="188"/>
      <c r="C5" s="188"/>
      <c r="D5" s="188"/>
      <c r="E5" s="188"/>
      <c r="F5" s="188"/>
      <c r="G5" s="188"/>
      <c r="H5" s="188"/>
      <c r="I5" s="188"/>
      <c r="J5" s="188"/>
      <c r="K5" s="188"/>
      <c r="L5" s="188"/>
      <c r="M5" s="188"/>
      <c r="N5" s="188"/>
      <c r="O5" s="188"/>
      <c r="P5" s="188"/>
      <c r="Q5" s="188"/>
      <c r="R5" s="188"/>
      <c r="S5" s="188"/>
      <c r="T5" s="188"/>
      <c r="U5" s="188"/>
    </row>
    <row r="7" spans="1:23" ht="24.65" customHeight="1" x14ac:dyDescent="0.45">
      <c r="E7" s="337"/>
      <c r="F7" s="337"/>
      <c r="H7" s="218" t="s">
        <v>4</v>
      </c>
      <c r="I7" s="219"/>
      <c r="J7" s="220" t="s">
        <v>6</v>
      </c>
      <c r="K7" s="219"/>
      <c r="L7" s="221" t="s">
        <v>5</v>
      </c>
      <c r="M7" s="222"/>
      <c r="N7" s="222"/>
      <c r="Q7" s="332" t="s">
        <v>8</v>
      </c>
      <c r="R7" s="332" t="s">
        <v>27</v>
      </c>
    </row>
    <row r="8" spans="1:23" ht="15" thickBot="1" x14ac:dyDescent="0.4">
      <c r="H8" s="223">
        <v>1</v>
      </c>
      <c r="I8" s="224">
        <v>2</v>
      </c>
      <c r="J8" s="224">
        <v>3</v>
      </c>
      <c r="K8" s="224">
        <v>4</v>
      </c>
      <c r="L8" s="225">
        <v>5</v>
      </c>
      <c r="M8" s="211" t="s">
        <v>22</v>
      </c>
      <c r="N8" s="211"/>
      <c r="P8" s="211" t="s">
        <v>7</v>
      </c>
      <c r="Q8" s="336"/>
      <c r="R8" s="332"/>
      <c r="U8" s="226" t="s">
        <v>89</v>
      </c>
    </row>
    <row r="9" spans="1:23" ht="30" customHeight="1" thickTop="1" thickBot="1" x14ac:dyDescent="0.4">
      <c r="A9" s="227" t="s">
        <v>57</v>
      </c>
      <c r="B9" s="339" t="s">
        <v>20</v>
      </c>
      <c r="C9" s="339"/>
      <c r="D9" s="339"/>
      <c r="E9" s="339"/>
      <c r="F9" s="339"/>
      <c r="G9" s="339"/>
      <c r="H9" s="228"/>
      <c r="I9" s="229"/>
      <c r="J9" s="229"/>
      <c r="K9" s="229"/>
      <c r="L9" s="230"/>
      <c r="O9" s="231">
        <v>2</v>
      </c>
      <c r="P9" s="97">
        <f>'Weights 7 Monitoring'!H7</f>
        <v>0.33333333333333331</v>
      </c>
      <c r="Q9" s="232">
        <f>IF(OR(O9=0,O9=6),0,O9*R9/$R$14)</f>
        <v>0.66666666666666663</v>
      </c>
      <c r="R9" s="97">
        <f>IF(OR(O9="",O9=0,O9=6),0,P9)</f>
        <v>0.33333333333333331</v>
      </c>
      <c r="S9" s="202">
        <f>IF(OR(O9="",O9=0,O9=6),"",O9)</f>
        <v>2</v>
      </c>
      <c r="U9" s="233" t="s">
        <v>85</v>
      </c>
      <c r="W9" s="216" t="str">
        <f>IF(O9=6,"You can press the help button to get additional information.","")</f>
        <v/>
      </c>
    </row>
    <row r="10" spans="1:23" ht="10" customHeight="1" thickTop="1" thickBot="1" x14ac:dyDescent="0.4">
      <c r="A10" s="202"/>
      <c r="H10" s="228"/>
      <c r="I10" s="229"/>
      <c r="J10" s="229"/>
      <c r="K10" s="229"/>
      <c r="L10" s="230"/>
      <c r="Q10" s="232"/>
    </row>
    <row r="11" spans="1:23" ht="30" customHeight="1" thickTop="1" thickBot="1" x14ac:dyDescent="0.4">
      <c r="A11" s="227" t="s">
        <v>58</v>
      </c>
      <c r="B11" s="335" t="s">
        <v>335</v>
      </c>
      <c r="C11" s="335"/>
      <c r="D11" s="335"/>
      <c r="E11" s="335"/>
      <c r="F11" s="335"/>
      <c r="G11" s="335"/>
      <c r="H11" s="228"/>
      <c r="I11" s="229"/>
      <c r="J11" s="229"/>
      <c r="K11" s="229"/>
      <c r="L11" s="230"/>
      <c r="O11" s="231">
        <v>2</v>
      </c>
      <c r="P11" s="97">
        <f>'Weights 7 Monitoring'!H9</f>
        <v>0.33333333333333331</v>
      </c>
      <c r="Q11" s="232">
        <f t="shared" ref="Q11:Q13" si="0">IF(OR(O11=0,O11=6),0,O11*R11/$R$14)</f>
        <v>0.66666666666666663</v>
      </c>
      <c r="R11" s="97">
        <f>IF(OR(O11="",O11=0,O11=6),0,P11)</f>
        <v>0.33333333333333331</v>
      </c>
      <c r="S11" s="202">
        <f>IF(OR(O11="",O11=0,O11=6),"",O11)</f>
        <v>2</v>
      </c>
      <c r="U11" s="233" t="s">
        <v>85</v>
      </c>
    </row>
    <row r="12" spans="1:23" ht="10" customHeight="1" thickTop="1" thickBot="1" x14ac:dyDescent="0.4">
      <c r="A12" s="202"/>
      <c r="H12" s="228"/>
      <c r="I12" s="229"/>
      <c r="J12" s="229"/>
      <c r="K12" s="229"/>
      <c r="L12" s="230"/>
      <c r="Q12" s="232"/>
    </row>
    <row r="13" spans="1:23" ht="30" customHeight="1" thickTop="1" thickBot="1" x14ac:dyDescent="0.4">
      <c r="A13" s="227" t="s">
        <v>59</v>
      </c>
      <c r="B13" s="335" t="s">
        <v>336</v>
      </c>
      <c r="C13" s="335"/>
      <c r="D13" s="335"/>
      <c r="E13" s="335"/>
      <c r="F13" s="335"/>
      <c r="G13" s="335"/>
      <c r="H13" s="256"/>
      <c r="I13" s="257"/>
      <c r="J13" s="257"/>
      <c r="K13" s="257"/>
      <c r="L13" s="258"/>
      <c r="M13" s="202"/>
      <c r="N13" s="202"/>
      <c r="O13" s="231">
        <v>2</v>
      </c>
      <c r="P13" s="239">
        <f>1-P11-P9-P7</f>
        <v>0.33333333333333343</v>
      </c>
      <c r="Q13" s="232">
        <f t="shared" si="0"/>
        <v>0.66666666666666685</v>
      </c>
      <c r="R13" s="97">
        <f>IF(OR(O13="",O13=0,O13=6),0,P13)</f>
        <v>0.33333333333333343</v>
      </c>
      <c r="S13" s="202">
        <f>IF(OR(O13="",O13=0,O13=6),"",O13)</f>
        <v>2</v>
      </c>
      <c r="U13" s="233" t="s">
        <v>85</v>
      </c>
    </row>
    <row r="14" spans="1:23" ht="15" thickTop="1" x14ac:dyDescent="0.35">
      <c r="A14" s="211"/>
      <c r="H14" s="333"/>
      <c r="I14" s="334"/>
      <c r="K14" s="229"/>
      <c r="L14" s="229"/>
      <c r="O14" s="202"/>
      <c r="P14" s="240">
        <f>P9+P11+P13</f>
        <v>1</v>
      </c>
      <c r="Q14" s="241">
        <f>Q9+Q11+Q13</f>
        <v>2</v>
      </c>
      <c r="R14" s="240">
        <f>R9+R11+R13</f>
        <v>1</v>
      </c>
      <c r="S14" s="202" t="str">
        <f>IF(OR(O14="",O14=0,O14=6),"",O14)</f>
        <v/>
      </c>
    </row>
    <row r="15" spans="1:23" ht="15" thickBot="1" x14ac:dyDescent="0.4">
      <c r="A15" s="242"/>
      <c r="B15" s="243"/>
      <c r="C15" s="243"/>
      <c r="D15" s="243"/>
      <c r="E15" s="243"/>
      <c r="F15" s="243"/>
      <c r="G15" s="243"/>
      <c r="H15" s="265"/>
      <c r="I15" s="242"/>
      <c r="J15" s="243"/>
      <c r="K15" s="243"/>
      <c r="L15" s="243"/>
      <c r="M15" s="243"/>
      <c r="N15" s="243"/>
      <c r="O15" s="246"/>
      <c r="P15" s="244"/>
      <c r="Q15" s="245"/>
      <c r="R15" s="244"/>
      <c r="S15" s="246"/>
      <c r="T15" s="243"/>
      <c r="U15" s="243"/>
    </row>
    <row r="16" spans="1:23" ht="30" customHeight="1" thickTop="1" thickBot="1" x14ac:dyDescent="0.4">
      <c r="A16" s="229"/>
      <c r="B16" s="340" t="s">
        <v>367</v>
      </c>
      <c r="C16" s="340"/>
      <c r="D16" s="340"/>
      <c r="E16" s="340"/>
      <c r="F16" s="340"/>
      <c r="G16" s="341"/>
      <c r="H16" s="247"/>
      <c r="I16" s="247"/>
      <c r="J16" s="247"/>
      <c r="K16" s="247"/>
      <c r="L16" s="247"/>
      <c r="M16" s="229"/>
      <c r="N16" s="229"/>
      <c r="O16" s="231">
        <v>2</v>
      </c>
      <c r="P16" s="229"/>
      <c r="Q16" s="229"/>
      <c r="R16" s="229"/>
      <c r="S16" s="229"/>
      <c r="T16" s="229"/>
      <c r="U16" s="233" t="s">
        <v>85</v>
      </c>
    </row>
    <row r="17" spans="1:21" ht="15" thickTop="1" x14ac:dyDescent="0.35">
      <c r="A17" s="188"/>
      <c r="B17" s="248"/>
      <c r="C17" s="248"/>
      <c r="D17" s="248"/>
      <c r="E17" s="248"/>
      <c r="F17" s="248"/>
      <c r="G17" s="248"/>
      <c r="H17" s="188"/>
      <c r="I17" s="188"/>
      <c r="J17" s="188"/>
      <c r="K17" s="188"/>
      <c r="L17" s="188"/>
      <c r="M17" s="188"/>
      <c r="N17" s="188"/>
      <c r="O17" s="188"/>
      <c r="P17" s="188"/>
      <c r="Q17" s="249"/>
      <c r="R17" s="188"/>
      <c r="S17" s="188"/>
      <c r="T17" s="188"/>
      <c r="U17" s="188"/>
    </row>
    <row r="18" spans="1:21" ht="45" customHeight="1" x14ac:dyDescent="0.35">
      <c r="A18" s="229"/>
      <c r="B18" s="250" t="s">
        <v>366</v>
      </c>
      <c r="C18" s="330"/>
      <c r="D18" s="330"/>
      <c r="E18" s="330"/>
      <c r="F18" s="330"/>
      <c r="G18" s="330"/>
      <c r="H18" s="330"/>
      <c r="I18" s="330"/>
      <c r="J18" s="330"/>
      <c r="K18" s="330"/>
      <c r="L18" s="330"/>
      <c r="M18" s="330"/>
      <c r="N18" s="330"/>
      <c r="O18" s="330"/>
      <c r="P18" s="330"/>
      <c r="Q18" s="330"/>
      <c r="R18" s="330"/>
      <c r="S18" s="330"/>
      <c r="T18" s="330"/>
      <c r="U18" s="229"/>
    </row>
    <row r="19" spans="1:21" ht="23.5" x14ac:dyDescent="0.35">
      <c r="A19" s="243"/>
      <c r="B19" s="328" t="s">
        <v>60</v>
      </c>
      <c r="C19" s="329"/>
      <c r="D19" s="328" t="s">
        <v>61</v>
      </c>
      <c r="E19" s="329"/>
      <c r="F19" s="303" t="s">
        <v>235</v>
      </c>
      <c r="G19" s="303"/>
      <c r="H19" s="268"/>
      <c r="I19" s="243"/>
      <c r="J19" s="304" t="s">
        <v>223</v>
      </c>
      <c r="K19" s="304"/>
      <c r="L19" s="304"/>
      <c r="M19" s="304"/>
      <c r="N19" s="304"/>
      <c r="O19" s="304"/>
      <c r="P19" s="304"/>
      <c r="Q19" s="304"/>
      <c r="R19" s="304"/>
      <c r="S19" s="304"/>
      <c r="T19" s="304"/>
      <c r="U19" s="304"/>
    </row>
    <row r="20" spans="1:21" x14ac:dyDescent="0.35">
      <c r="A20" s="211"/>
      <c r="H20" s="333"/>
      <c r="I20" s="334"/>
      <c r="K20" s="229"/>
      <c r="L20" s="229"/>
      <c r="O20" s="202"/>
      <c r="P20" s="212"/>
      <c r="Q20" s="232"/>
      <c r="R20" s="97"/>
      <c r="S20" s="202"/>
    </row>
    <row r="21" spans="1:21" x14ac:dyDescent="0.35">
      <c r="A21" s="211"/>
      <c r="G21" s="183" t="s">
        <v>375</v>
      </c>
      <c r="H21" s="229"/>
      <c r="I21" s="229"/>
      <c r="J21" s="229"/>
      <c r="K21" s="229"/>
      <c r="L21" s="229"/>
      <c r="Q21" s="251"/>
    </row>
    <row r="22" spans="1:21" x14ac:dyDescent="0.35">
      <c r="A22" s="211"/>
      <c r="H22" s="229"/>
      <c r="I22" s="229"/>
      <c r="J22" s="229"/>
      <c r="K22" s="229"/>
      <c r="L22" s="229"/>
      <c r="P22" s="240"/>
      <c r="Q22" s="241"/>
      <c r="R22" s="240"/>
      <c r="S22" s="202"/>
    </row>
    <row r="23" spans="1:21" x14ac:dyDescent="0.35">
      <c r="A23" s="211"/>
    </row>
    <row r="24" spans="1:21" x14ac:dyDescent="0.35">
      <c r="A24" s="211"/>
    </row>
  </sheetData>
  <sheetProtection sheet="1" objects="1" scenarios="1"/>
  <mergeCells count="15">
    <mergeCell ref="J19:U19"/>
    <mergeCell ref="F19:G19"/>
    <mergeCell ref="F2:H4"/>
    <mergeCell ref="H20:I20"/>
    <mergeCell ref="B9:G9"/>
    <mergeCell ref="B11:G11"/>
    <mergeCell ref="B13:G13"/>
    <mergeCell ref="B16:G16"/>
    <mergeCell ref="B19:C19"/>
    <mergeCell ref="D19:E19"/>
    <mergeCell ref="R7:R8"/>
    <mergeCell ref="Q7:Q8"/>
    <mergeCell ref="E7:F7"/>
    <mergeCell ref="H14:I14"/>
    <mergeCell ref="C18:T18"/>
  </mergeCells>
  <conditionalFormatting sqref="P20">
    <cfRule type="cellIs" dxfId="10" priority="2" operator="lessThan">
      <formula>0</formula>
    </cfRule>
  </conditionalFormatting>
  <conditionalFormatting sqref="P13">
    <cfRule type="cellIs" dxfId="9" priority="1" operator="lessThan">
      <formula>0</formula>
    </cfRule>
  </conditionalFormatting>
  <hyperlinks>
    <hyperlink ref="U9" location="'Help 7 Monitoring'!A1" display="   ?   " xr:uid="{00000000-0004-0000-0900-000000000000}"/>
    <hyperlink ref="U11" location="'Help 7 Bicycle counters'!A1" display="   ?   " xr:uid="{00000000-0004-0000-0900-000001000000}"/>
    <hyperlink ref="U13" location="'Help 7 Survey behaviour'!A1" display="   ?   " xr:uid="{00000000-0004-0000-0900-000002000000}"/>
    <hyperlink ref="J19" location="'5 Accommodation and gastronomy'!A1" display="Accommodation and Gastronomy →" xr:uid="{00000000-0004-0000-0900-000003000000}"/>
    <hyperlink ref="F19" location="'3 Public transport'!A1" display="← Public transport" xr:uid="{00000000-0004-0000-0900-000004000000}"/>
    <hyperlink ref="B19" location="Interface!A1" display="←Back to interface" xr:uid="{00000000-0004-0000-0900-000005000000}"/>
    <hyperlink ref="D19" location="Summary!A1" display="→Summary results" xr:uid="{00000000-0004-0000-0900-000006000000}"/>
    <hyperlink ref="J19:U19" location="Summary!A1" display="Summary →" xr:uid="{00000000-0004-0000-0900-000007000000}"/>
    <hyperlink ref="F19:G19" location="'6 Touristic products'!A1" display="← Touristic products" xr:uid="{00000000-0004-0000-0900-000008000000}"/>
    <hyperlink ref="U16" location="'Help 1 Level of knowledge'!A1" display="   ?   " xr:uid="{00000000-0004-0000-0900-000009000000}"/>
  </hyperlink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Group Box 1">
              <controlPr defaultSize="0" autoFill="0" autoPict="0">
                <anchor moveWithCells="1">
                  <from>
                    <xdr:col>7</xdr:col>
                    <xdr:colOff>0</xdr:colOff>
                    <xdr:row>8</xdr:row>
                    <xdr:rowOff>0</xdr:rowOff>
                  </from>
                  <to>
                    <xdr:col>13</xdr:col>
                    <xdr:colOff>0</xdr:colOff>
                    <xdr:row>9</xdr:row>
                    <xdr:rowOff>0</xdr:rowOff>
                  </to>
                </anchor>
              </controlPr>
            </control>
          </mc:Choice>
        </mc:AlternateContent>
        <mc:AlternateContent xmlns:mc="http://schemas.openxmlformats.org/markup-compatibility/2006">
          <mc:Choice Requires="x14">
            <control shapeId="9218" r:id="rId4" name="Option Button 2">
              <controlPr defaultSize="0" autoFill="0" autoLine="0" autoPict="0">
                <anchor moveWithCells="1">
                  <from>
                    <xdr:col>7</xdr:col>
                    <xdr:colOff>298450</xdr:colOff>
                    <xdr:row>8</xdr:row>
                    <xdr:rowOff>88900</xdr:rowOff>
                  </from>
                  <to>
                    <xdr:col>7</xdr:col>
                    <xdr:colOff>533400</xdr:colOff>
                    <xdr:row>8</xdr:row>
                    <xdr:rowOff>304800</xdr:rowOff>
                  </to>
                </anchor>
              </controlPr>
            </control>
          </mc:Choice>
        </mc:AlternateContent>
        <mc:AlternateContent xmlns:mc="http://schemas.openxmlformats.org/markup-compatibility/2006">
          <mc:Choice Requires="x14">
            <control shapeId="9219" r:id="rId5" name="Option Button 3">
              <controlPr defaultSize="0" autoFill="0" autoLine="0" autoPict="0">
                <anchor moveWithCells="1">
                  <from>
                    <xdr:col>8</xdr:col>
                    <xdr:colOff>298450</xdr:colOff>
                    <xdr:row>8</xdr:row>
                    <xdr:rowOff>88900</xdr:rowOff>
                  </from>
                  <to>
                    <xdr:col>8</xdr:col>
                    <xdr:colOff>533400</xdr:colOff>
                    <xdr:row>8</xdr:row>
                    <xdr:rowOff>304800</xdr:rowOff>
                  </to>
                </anchor>
              </controlPr>
            </control>
          </mc:Choice>
        </mc:AlternateContent>
        <mc:AlternateContent xmlns:mc="http://schemas.openxmlformats.org/markup-compatibility/2006">
          <mc:Choice Requires="x14">
            <control shapeId="9220" r:id="rId6" name="Option Button 4">
              <controlPr defaultSize="0" autoFill="0" autoLine="0" autoPict="0">
                <anchor moveWithCells="1">
                  <from>
                    <xdr:col>9</xdr:col>
                    <xdr:colOff>298450</xdr:colOff>
                    <xdr:row>8</xdr:row>
                    <xdr:rowOff>88900</xdr:rowOff>
                  </from>
                  <to>
                    <xdr:col>9</xdr:col>
                    <xdr:colOff>533400</xdr:colOff>
                    <xdr:row>8</xdr:row>
                    <xdr:rowOff>304800</xdr:rowOff>
                  </to>
                </anchor>
              </controlPr>
            </control>
          </mc:Choice>
        </mc:AlternateContent>
        <mc:AlternateContent xmlns:mc="http://schemas.openxmlformats.org/markup-compatibility/2006">
          <mc:Choice Requires="x14">
            <control shapeId="9221" r:id="rId7" name="Option Button 5">
              <controlPr defaultSize="0" autoFill="0" autoLine="0" autoPict="0">
                <anchor moveWithCells="1">
                  <from>
                    <xdr:col>10</xdr:col>
                    <xdr:colOff>298450</xdr:colOff>
                    <xdr:row>8</xdr:row>
                    <xdr:rowOff>88900</xdr:rowOff>
                  </from>
                  <to>
                    <xdr:col>10</xdr:col>
                    <xdr:colOff>533400</xdr:colOff>
                    <xdr:row>8</xdr:row>
                    <xdr:rowOff>304800</xdr:rowOff>
                  </to>
                </anchor>
              </controlPr>
            </control>
          </mc:Choice>
        </mc:AlternateContent>
        <mc:AlternateContent xmlns:mc="http://schemas.openxmlformats.org/markup-compatibility/2006">
          <mc:Choice Requires="x14">
            <control shapeId="9222" r:id="rId8" name="Option Button 6">
              <controlPr defaultSize="0" autoFill="0" autoLine="0" autoPict="0">
                <anchor moveWithCells="1">
                  <from>
                    <xdr:col>11</xdr:col>
                    <xdr:colOff>298450</xdr:colOff>
                    <xdr:row>8</xdr:row>
                    <xdr:rowOff>88900</xdr:rowOff>
                  </from>
                  <to>
                    <xdr:col>11</xdr:col>
                    <xdr:colOff>533400</xdr:colOff>
                    <xdr:row>8</xdr:row>
                    <xdr:rowOff>304800</xdr:rowOff>
                  </to>
                </anchor>
              </controlPr>
            </control>
          </mc:Choice>
        </mc:AlternateContent>
        <mc:AlternateContent xmlns:mc="http://schemas.openxmlformats.org/markup-compatibility/2006">
          <mc:Choice Requires="x14">
            <control shapeId="9223" r:id="rId9" name="Group Box 7">
              <controlPr defaultSize="0" autoFill="0" autoPict="0">
                <anchor moveWithCells="1">
                  <from>
                    <xdr:col>7</xdr:col>
                    <xdr:colOff>0</xdr:colOff>
                    <xdr:row>10</xdr:row>
                    <xdr:rowOff>0</xdr:rowOff>
                  </from>
                  <to>
                    <xdr:col>13</xdr:col>
                    <xdr:colOff>0</xdr:colOff>
                    <xdr:row>11</xdr:row>
                    <xdr:rowOff>0</xdr:rowOff>
                  </to>
                </anchor>
              </controlPr>
            </control>
          </mc:Choice>
        </mc:AlternateContent>
        <mc:AlternateContent xmlns:mc="http://schemas.openxmlformats.org/markup-compatibility/2006">
          <mc:Choice Requires="x14">
            <control shapeId="9224" r:id="rId10" name="Option Button 8">
              <controlPr defaultSize="0" autoFill="0" autoLine="0" autoPict="0">
                <anchor moveWithCells="1">
                  <from>
                    <xdr:col>7</xdr:col>
                    <xdr:colOff>298450</xdr:colOff>
                    <xdr:row>10</xdr:row>
                    <xdr:rowOff>88900</xdr:rowOff>
                  </from>
                  <to>
                    <xdr:col>7</xdr:col>
                    <xdr:colOff>533400</xdr:colOff>
                    <xdr:row>10</xdr:row>
                    <xdr:rowOff>304800</xdr:rowOff>
                  </to>
                </anchor>
              </controlPr>
            </control>
          </mc:Choice>
        </mc:AlternateContent>
        <mc:AlternateContent xmlns:mc="http://schemas.openxmlformats.org/markup-compatibility/2006">
          <mc:Choice Requires="x14">
            <control shapeId="9225" r:id="rId11" name="Option Button 9">
              <controlPr defaultSize="0" autoFill="0" autoLine="0" autoPict="0">
                <anchor moveWithCells="1">
                  <from>
                    <xdr:col>8</xdr:col>
                    <xdr:colOff>298450</xdr:colOff>
                    <xdr:row>10</xdr:row>
                    <xdr:rowOff>88900</xdr:rowOff>
                  </from>
                  <to>
                    <xdr:col>8</xdr:col>
                    <xdr:colOff>533400</xdr:colOff>
                    <xdr:row>10</xdr:row>
                    <xdr:rowOff>304800</xdr:rowOff>
                  </to>
                </anchor>
              </controlPr>
            </control>
          </mc:Choice>
        </mc:AlternateContent>
        <mc:AlternateContent xmlns:mc="http://schemas.openxmlformats.org/markup-compatibility/2006">
          <mc:Choice Requires="x14">
            <control shapeId="9226" r:id="rId12" name="Option Button 10">
              <controlPr defaultSize="0" autoFill="0" autoLine="0" autoPict="0">
                <anchor moveWithCells="1">
                  <from>
                    <xdr:col>9</xdr:col>
                    <xdr:colOff>298450</xdr:colOff>
                    <xdr:row>10</xdr:row>
                    <xdr:rowOff>88900</xdr:rowOff>
                  </from>
                  <to>
                    <xdr:col>9</xdr:col>
                    <xdr:colOff>533400</xdr:colOff>
                    <xdr:row>10</xdr:row>
                    <xdr:rowOff>304800</xdr:rowOff>
                  </to>
                </anchor>
              </controlPr>
            </control>
          </mc:Choice>
        </mc:AlternateContent>
        <mc:AlternateContent xmlns:mc="http://schemas.openxmlformats.org/markup-compatibility/2006">
          <mc:Choice Requires="x14">
            <control shapeId="9227" r:id="rId13" name="Option Button 11">
              <controlPr defaultSize="0" autoFill="0" autoLine="0" autoPict="0">
                <anchor moveWithCells="1">
                  <from>
                    <xdr:col>10</xdr:col>
                    <xdr:colOff>298450</xdr:colOff>
                    <xdr:row>10</xdr:row>
                    <xdr:rowOff>88900</xdr:rowOff>
                  </from>
                  <to>
                    <xdr:col>10</xdr:col>
                    <xdr:colOff>533400</xdr:colOff>
                    <xdr:row>10</xdr:row>
                    <xdr:rowOff>304800</xdr:rowOff>
                  </to>
                </anchor>
              </controlPr>
            </control>
          </mc:Choice>
        </mc:AlternateContent>
        <mc:AlternateContent xmlns:mc="http://schemas.openxmlformats.org/markup-compatibility/2006">
          <mc:Choice Requires="x14">
            <control shapeId="9228" r:id="rId14" name="Option Button 12">
              <controlPr defaultSize="0" autoFill="0" autoLine="0" autoPict="0">
                <anchor moveWithCells="1">
                  <from>
                    <xdr:col>11</xdr:col>
                    <xdr:colOff>298450</xdr:colOff>
                    <xdr:row>10</xdr:row>
                    <xdr:rowOff>88900</xdr:rowOff>
                  </from>
                  <to>
                    <xdr:col>11</xdr:col>
                    <xdr:colOff>533400</xdr:colOff>
                    <xdr:row>10</xdr:row>
                    <xdr:rowOff>304800</xdr:rowOff>
                  </to>
                </anchor>
              </controlPr>
            </control>
          </mc:Choice>
        </mc:AlternateContent>
        <mc:AlternateContent xmlns:mc="http://schemas.openxmlformats.org/markup-compatibility/2006">
          <mc:Choice Requires="x14">
            <control shapeId="9229" r:id="rId15" name="Group Box 13">
              <controlPr defaultSize="0" autoFill="0" autoPict="0">
                <anchor moveWithCells="1">
                  <from>
                    <xdr:col>7</xdr:col>
                    <xdr:colOff>0</xdr:colOff>
                    <xdr:row>12</xdr:row>
                    <xdr:rowOff>0</xdr:rowOff>
                  </from>
                  <to>
                    <xdr:col>13</xdr:col>
                    <xdr:colOff>0</xdr:colOff>
                    <xdr:row>13</xdr:row>
                    <xdr:rowOff>0</xdr:rowOff>
                  </to>
                </anchor>
              </controlPr>
            </control>
          </mc:Choice>
        </mc:AlternateContent>
        <mc:AlternateContent xmlns:mc="http://schemas.openxmlformats.org/markup-compatibility/2006">
          <mc:Choice Requires="x14">
            <control shapeId="9230" r:id="rId16" name="Option Button 14">
              <controlPr defaultSize="0" autoFill="0" autoLine="0" autoPict="0">
                <anchor moveWithCells="1">
                  <from>
                    <xdr:col>7</xdr:col>
                    <xdr:colOff>298450</xdr:colOff>
                    <xdr:row>12</xdr:row>
                    <xdr:rowOff>88900</xdr:rowOff>
                  </from>
                  <to>
                    <xdr:col>7</xdr:col>
                    <xdr:colOff>533400</xdr:colOff>
                    <xdr:row>12</xdr:row>
                    <xdr:rowOff>304800</xdr:rowOff>
                  </to>
                </anchor>
              </controlPr>
            </control>
          </mc:Choice>
        </mc:AlternateContent>
        <mc:AlternateContent xmlns:mc="http://schemas.openxmlformats.org/markup-compatibility/2006">
          <mc:Choice Requires="x14">
            <control shapeId="9231" r:id="rId17" name="Option Button 15">
              <controlPr defaultSize="0" autoFill="0" autoLine="0" autoPict="0">
                <anchor moveWithCells="1">
                  <from>
                    <xdr:col>8</xdr:col>
                    <xdr:colOff>298450</xdr:colOff>
                    <xdr:row>12</xdr:row>
                    <xdr:rowOff>88900</xdr:rowOff>
                  </from>
                  <to>
                    <xdr:col>8</xdr:col>
                    <xdr:colOff>533400</xdr:colOff>
                    <xdr:row>12</xdr:row>
                    <xdr:rowOff>304800</xdr:rowOff>
                  </to>
                </anchor>
              </controlPr>
            </control>
          </mc:Choice>
        </mc:AlternateContent>
        <mc:AlternateContent xmlns:mc="http://schemas.openxmlformats.org/markup-compatibility/2006">
          <mc:Choice Requires="x14">
            <control shapeId="9232" r:id="rId18" name="Option Button 16">
              <controlPr defaultSize="0" autoFill="0" autoLine="0" autoPict="0">
                <anchor moveWithCells="1">
                  <from>
                    <xdr:col>9</xdr:col>
                    <xdr:colOff>298450</xdr:colOff>
                    <xdr:row>12</xdr:row>
                    <xdr:rowOff>88900</xdr:rowOff>
                  </from>
                  <to>
                    <xdr:col>9</xdr:col>
                    <xdr:colOff>533400</xdr:colOff>
                    <xdr:row>12</xdr:row>
                    <xdr:rowOff>304800</xdr:rowOff>
                  </to>
                </anchor>
              </controlPr>
            </control>
          </mc:Choice>
        </mc:AlternateContent>
        <mc:AlternateContent xmlns:mc="http://schemas.openxmlformats.org/markup-compatibility/2006">
          <mc:Choice Requires="x14">
            <control shapeId="9233" r:id="rId19" name="Option Button 17">
              <controlPr defaultSize="0" autoFill="0" autoLine="0" autoPict="0">
                <anchor moveWithCells="1">
                  <from>
                    <xdr:col>10</xdr:col>
                    <xdr:colOff>298450</xdr:colOff>
                    <xdr:row>12</xdr:row>
                    <xdr:rowOff>88900</xdr:rowOff>
                  </from>
                  <to>
                    <xdr:col>10</xdr:col>
                    <xdr:colOff>533400</xdr:colOff>
                    <xdr:row>12</xdr:row>
                    <xdr:rowOff>304800</xdr:rowOff>
                  </to>
                </anchor>
              </controlPr>
            </control>
          </mc:Choice>
        </mc:AlternateContent>
        <mc:AlternateContent xmlns:mc="http://schemas.openxmlformats.org/markup-compatibility/2006">
          <mc:Choice Requires="x14">
            <control shapeId="9234" r:id="rId20" name="Option Button 18">
              <controlPr defaultSize="0" autoFill="0" autoLine="0" autoPict="0">
                <anchor moveWithCells="1">
                  <from>
                    <xdr:col>11</xdr:col>
                    <xdr:colOff>298450</xdr:colOff>
                    <xdr:row>12</xdr:row>
                    <xdr:rowOff>88900</xdr:rowOff>
                  </from>
                  <to>
                    <xdr:col>11</xdr:col>
                    <xdr:colOff>533400</xdr:colOff>
                    <xdr:row>12</xdr:row>
                    <xdr:rowOff>304800</xdr:rowOff>
                  </to>
                </anchor>
              </controlPr>
            </control>
          </mc:Choice>
        </mc:AlternateContent>
        <mc:AlternateContent xmlns:mc="http://schemas.openxmlformats.org/markup-compatibility/2006">
          <mc:Choice Requires="x14">
            <control shapeId="9235" r:id="rId21" name="Option Button 19">
              <controlPr defaultSize="0" autoFill="0" autoLine="0" autoPict="0">
                <anchor moveWithCells="1">
                  <from>
                    <xdr:col>12</xdr:col>
                    <xdr:colOff>298450</xdr:colOff>
                    <xdr:row>8</xdr:row>
                    <xdr:rowOff>88900</xdr:rowOff>
                  </from>
                  <to>
                    <xdr:col>12</xdr:col>
                    <xdr:colOff>533400</xdr:colOff>
                    <xdr:row>8</xdr:row>
                    <xdr:rowOff>304800</xdr:rowOff>
                  </to>
                </anchor>
              </controlPr>
            </control>
          </mc:Choice>
        </mc:AlternateContent>
        <mc:AlternateContent xmlns:mc="http://schemas.openxmlformats.org/markup-compatibility/2006">
          <mc:Choice Requires="x14">
            <control shapeId="9236" r:id="rId22" name="Option Button 20">
              <controlPr defaultSize="0" autoFill="0" autoLine="0" autoPict="0">
                <anchor moveWithCells="1">
                  <from>
                    <xdr:col>12</xdr:col>
                    <xdr:colOff>298450</xdr:colOff>
                    <xdr:row>10</xdr:row>
                    <xdr:rowOff>88900</xdr:rowOff>
                  </from>
                  <to>
                    <xdr:col>12</xdr:col>
                    <xdr:colOff>533400</xdr:colOff>
                    <xdr:row>10</xdr:row>
                    <xdr:rowOff>304800</xdr:rowOff>
                  </to>
                </anchor>
              </controlPr>
            </control>
          </mc:Choice>
        </mc:AlternateContent>
        <mc:AlternateContent xmlns:mc="http://schemas.openxmlformats.org/markup-compatibility/2006">
          <mc:Choice Requires="x14">
            <control shapeId="9237" r:id="rId23" name="Option Button 21">
              <controlPr defaultSize="0" autoFill="0" autoLine="0" autoPict="0">
                <anchor moveWithCells="1">
                  <from>
                    <xdr:col>12</xdr:col>
                    <xdr:colOff>298450</xdr:colOff>
                    <xdr:row>12</xdr:row>
                    <xdr:rowOff>88900</xdr:rowOff>
                  </from>
                  <to>
                    <xdr:col>12</xdr:col>
                    <xdr:colOff>533400</xdr:colOff>
                    <xdr:row>12</xdr:row>
                    <xdr:rowOff>304800</xdr:rowOff>
                  </to>
                </anchor>
              </controlPr>
            </control>
          </mc:Choice>
        </mc:AlternateContent>
        <mc:AlternateContent xmlns:mc="http://schemas.openxmlformats.org/markup-compatibility/2006">
          <mc:Choice Requires="x14">
            <control shapeId="9238" r:id="rId24" name="Group Box 22">
              <controlPr defaultSize="0" autoFill="0" autoPict="0">
                <anchor moveWithCells="1">
                  <from>
                    <xdr:col>7</xdr:col>
                    <xdr:colOff>0</xdr:colOff>
                    <xdr:row>15</xdr:row>
                    <xdr:rowOff>0</xdr:rowOff>
                  </from>
                  <to>
                    <xdr:col>12</xdr:col>
                    <xdr:colOff>0</xdr:colOff>
                    <xdr:row>16</xdr:row>
                    <xdr:rowOff>12700</xdr:rowOff>
                  </to>
                </anchor>
              </controlPr>
            </control>
          </mc:Choice>
        </mc:AlternateContent>
        <mc:AlternateContent xmlns:mc="http://schemas.openxmlformats.org/markup-compatibility/2006">
          <mc:Choice Requires="x14">
            <control shapeId="9245" r:id="rId25" name="Option Button 29">
              <controlPr defaultSize="0" autoFill="0" autoLine="0" autoPict="0">
                <anchor moveWithCells="1">
                  <from>
                    <xdr:col>7</xdr:col>
                    <xdr:colOff>285750</xdr:colOff>
                    <xdr:row>15</xdr:row>
                    <xdr:rowOff>88900</xdr:rowOff>
                  </from>
                  <to>
                    <xdr:col>7</xdr:col>
                    <xdr:colOff>508000</xdr:colOff>
                    <xdr:row>16</xdr:row>
                    <xdr:rowOff>12700</xdr:rowOff>
                  </to>
                </anchor>
              </controlPr>
            </control>
          </mc:Choice>
        </mc:AlternateContent>
        <mc:AlternateContent xmlns:mc="http://schemas.openxmlformats.org/markup-compatibility/2006">
          <mc:Choice Requires="x14">
            <control shapeId="9246" r:id="rId26" name="Option Button 30">
              <controlPr defaultSize="0" autoFill="0" autoLine="0" autoPict="0">
                <anchor moveWithCells="1">
                  <from>
                    <xdr:col>8</xdr:col>
                    <xdr:colOff>285750</xdr:colOff>
                    <xdr:row>15</xdr:row>
                    <xdr:rowOff>88900</xdr:rowOff>
                  </from>
                  <to>
                    <xdr:col>8</xdr:col>
                    <xdr:colOff>508000</xdr:colOff>
                    <xdr:row>16</xdr:row>
                    <xdr:rowOff>12700</xdr:rowOff>
                  </to>
                </anchor>
              </controlPr>
            </control>
          </mc:Choice>
        </mc:AlternateContent>
        <mc:AlternateContent xmlns:mc="http://schemas.openxmlformats.org/markup-compatibility/2006">
          <mc:Choice Requires="x14">
            <control shapeId="9247" r:id="rId27" name="Option Button 31">
              <controlPr defaultSize="0" autoFill="0" autoLine="0" autoPict="0">
                <anchor moveWithCells="1">
                  <from>
                    <xdr:col>9</xdr:col>
                    <xdr:colOff>285750</xdr:colOff>
                    <xdr:row>15</xdr:row>
                    <xdr:rowOff>88900</xdr:rowOff>
                  </from>
                  <to>
                    <xdr:col>9</xdr:col>
                    <xdr:colOff>508000</xdr:colOff>
                    <xdr:row>16</xdr:row>
                    <xdr:rowOff>12700</xdr:rowOff>
                  </to>
                </anchor>
              </controlPr>
            </control>
          </mc:Choice>
        </mc:AlternateContent>
        <mc:AlternateContent xmlns:mc="http://schemas.openxmlformats.org/markup-compatibility/2006">
          <mc:Choice Requires="x14">
            <control shapeId="9248" r:id="rId28" name="Option Button 32">
              <controlPr defaultSize="0" autoFill="0" autoLine="0" autoPict="0">
                <anchor moveWithCells="1">
                  <from>
                    <xdr:col>10</xdr:col>
                    <xdr:colOff>285750</xdr:colOff>
                    <xdr:row>15</xdr:row>
                    <xdr:rowOff>88900</xdr:rowOff>
                  </from>
                  <to>
                    <xdr:col>10</xdr:col>
                    <xdr:colOff>508000</xdr:colOff>
                    <xdr:row>16</xdr:row>
                    <xdr:rowOff>12700</xdr:rowOff>
                  </to>
                </anchor>
              </controlPr>
            </control>
          </mc:Choice>
        </mc:AlternateContent>
        <mc:AlternateContent xmlns:mc="http://schemas.openxmlformats.org/markup-compatibility/2006">
          <mc:Choice Requires="x14">
            <control shapeId="9249" r:id="rId29" name="Option Button 33">
              <controlPr defaultSize="0" autoFill="0" autoLine="0" autoPict="0">
                <anchor moveWithCells="1">
                  <from>
                    <xdr:col>11</xdr:col>
                    <xdr:colOff>285750</xdr:colOff>
                    <xdr:row>15</xdr:row>
                    <xdr:rowOff>88900</xdr:rowOff>
                  </from>
                  <to>
                    <xdr:col>11</xdr:col>
                    <xdr:colOff>508000</xdr:colOff>
                    <xdr:row>16</xdr:row>
                    <xdr:rowOff>12700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9"/>
  <dimension ref="A1:U44"/>
  <sheetViews>
    <sheetView showGridLines="0" zoomScale="85" zoomScaleNormal="85" workbookViewId="0">
      <selection activeCell="D46" sqref="D46"/>
    </sheetView>
  </sheetViews>
  <sheetFormatPr defaultColWidth="10.81640625" defaultRowHeight="14.5" outlineLevelCol="1" x14ac:dyDescent="0.35"/>
  <cols>
    <col min="1" max="1" width="4.7265625" style="183" customWidth="1"/>
    <col min="2" max="2" width="32.26953125" style="183" customWidth="1"/>
    <col min="3" max="3" width="10.7265625" style="183" customWidth="1"/>
    <col min="4" max="4" width="9.26953125" style="183" bestFit="1" customWidth="1"/>
    <col min="5" max="5" width="9.26953125" style="183" customWidth="1"/>
    <col min="6" max="6" width="10.453125" style="183" customWidth="1"/>
    <col min="7" max="10" width="11" style="183" customWidth="1"/>
    <col min="11" max="11" width="3.81640625" style="183" customWidth="1"/>
    <col min="12" max="13" width="10.81640625" style="183"/>
    <col min="14" max="19" width="10.81640625" style="272" customWidth="1" outlineLevel="1"/>
    <col min="20" max="20" width="3.7265625" style="183" customWidth="1"/>
    <col min="21" max="21" width="6.7265625" style="183" customWidth="1"/>
    <col min="22" max="16384" width="10.81640625" style="183"/>
  </cols>
  <sheetData>
    <row r="1" spans="1:21" ht="7" customHeight="1" x14ac:dyDescent="0.35">
      <c r="A1" s="1"/>
      <c r="B1" s="1"/>
      <c r="C1" s="1"/>
      <c r="D1" s="1"/>
      <c r="E1" s="1"/>
      <c r="F1" s="1"/>
      <c r="G1" s="1"/>
      <c r="H1" s="1"/>
      <c r="I1" s="1"/>
      <c r="J1" s="1"/>
      <c r="K1" s="1"/>
      <c r="L1" s="1"/>
      <c r="M1" s="1"/>
      <c r="N1" s="269"/>
      <c r="O1" s="269"/>
      <c r="P1" s="269"/>
      <c r="Q1" s="269"/>
      <c r="R1" s="269"/>
      <c r="S1" s="269"/>
      <c r="T1" s="1"/>
      <c r="U1" s="1"/>
    </row>
    <row r="2" spans="1:21" ht="15" customHeight="1" x14ac:dyDescent="0.35">
      <c r="A2" s="1"/>
      <c r="B2" s="1"/>
      <c r="C2" s="1"/>
      <c r="D2" s="349" t="s">
        <v>17</v>
      </c>
      <c r="E2" s="349"/>
      <c r="F2" s="349"/>
      <c r="G2" s="349"/>
      <c r="H2" s="349"/>
      <c r="I2" s="1"/>
      <c r="J2" s="1"/>
      <c r="K2" s="1"/>
      <c r="L2" s="1"/>
      <c r="M2" s="1"/>
      <c r="N2" s="269"/>
      <c r="O2" s="269"/>
      <c r="P2" s="269"/>
      <c r="Q2" s="269"/>
      <c r="R2" s="269"/>
      <c r="S2" s="269"/>
      <c r="T2" s="1"/>
      <c r="U2" s="1"/>
    </row>
    <row r="3" spans="1:21" ht="15" customHeight="1" x14ac:dyDescent="0.35">
      <c r="A3" s="1"/>
      <c r="B3" s="1"/>
      <c r="C3" s="1"/>
      <c r="D3" s="349"/>
      <c r="E3" s="349"/>
      <c r="F3" s="349"/>
      <c r="G3" s="349"/>
      <c r="H3" s="349"/>
      <c r="I3" s="1"/>
      <c r="J3" s="1"/>
      <c r="K3" s="1"/>
      <c r="L3" s="1"/>
      <c r="M3" s="1"/>
      <c r="N3" s="269"/>
      <c r="O3" s="269"/>
      <c r="P3" s="269"/>
      <c r="Q3" s="269"/>
      <c r="R3" s="269"/>
      <c r="S3" s="269"/>
      <c r="T3" s="1"/>
      <c r="U3" s="1"/>
    </row>
    <row r="4" spans="1:21" ht="15" customHeight="1" x14ac:dyDescent="0.35">
      <c r="A4" s="1"/>
      <c r="B4" s="1"/>
      <c r="C4" s="1"/>
      <c r="D4" s="349"/>
      <c r="E4" s="349"/>
      <c r="F4" s="349"/>
      <c r="G4" s="349"/>
      <c r="H4" s="349"/>
      <c r="I4" s="1"/>
      <c r="J4" s="1"/>
      <c r="K4" s="45"/>
      <c r="L4" s="45"/>
      <c r="M4" s="45"/>
      <c r="N4" s="270"/>
      <c r="O4" s="270"/>
      <c r="P4" s="270"/>
      <c r="Q4" s="270"/>
      <c r="R4" s="270"/>
      <c r="S4" s="270"/>
      <c r="T4" s="45"/>
      <c r="U4" s="1"/>
    </row>
    <row r="5" spans="1:21" ht="20.149999999999999" customHeight="1" x14ac:dyDescent="0.35">
      <c r="A5" s="60"/>
      <c r="B5" s="60"/>
      <c r="C5" s="60"/>
      <c r="D5" s="60"/>
      <c r="E5" s="60"/>
      <c r="F5" s="60"/>
      <c r="G5" s="60"/>
      <c r="H5" s="60"/>
      <c r="I5" s="60"/>
      <c r="J5" s="60"/>
      <c r="K5" s="60"/>
      <c r="L5" s="60"/>
      <c r="M5" s="60"/>
      <c r="N5" s="271"/>
      <c r="O5" s="271"/>
      <c r="P5" s="271"/>
      <c r="Q5" s="271"/>
      <c r="R5" s="271"/>
      <c r="S5" s="271"/>
      <c r="T5" s="60"/>
      <c r="U5" s="60"/>
    </row>
    <row r="6" spans="1:21" x14ac:dyDescent="0.35">
      <c r="A6" s="1"/>
      <c r="B6" s="1"/>
      <c r="C6" s="1"/>
      <c r="D6" s="1"/>
      <c r="E6" s="1"/>
      <c r="F6" s="1"/>
      <c r="G6" s="1"/>
      <c r="H6" s="1"/>
      <c r="I6" s="1"/>
      <c r="J6" s="1"/>
      <c r="K6" s="1"/>
      <c r="L6" s="1"/>
      <c r="M6" s="1"/>
      <c r="N6" s="269"/>
      <c r="O6" s="269"/>
      <c r="P6" s="269"/>
      <c r="Q6" s="269"/>
      <c r="R6" s="269"/>
      <c r="S6" s="269"/>
      <c r="T6" s="1"/>
      <c r="U6" s="1"/>
    </row>
    <row r="7" spans="1:21" x14ac:dyDescent="0.35">
      <c r="A7" s="1"/>
      <c r="B7" s="41" t="s">
        <v>21</v>
      </c>
      <c r="C7" s="4" t="s">
        <v>25</v>
      </c>
      <c r="D7" s="41"/>
      <c r="E7" s="41"/>
      <c r="F7" s="1"/>
      <c r="G7" s="1"/>
      <c r="H7" s="347" t="s">
        <v>60</v>
      </c>
      <c r="I7" s="348"/>
      <c r="J7" s="1"/>
      <c r="K7" s="1"/>
      <c r="L7" s="1"/>
      <c r="M7" s="1"/>
      <c r="N7" s="269"/>
      <c r="O7" s="269"/>
      <c r="P7" s="269"/>
      <c r="Q7" s="269"/>
      <c r="R7" s="269"/>
      <c r="S7" s="269"/>
      <c r="T7" s="1"/>
      <c r="U7" s="1"/>
    </row>
    <row r="8" spans="1:21" x14ac:dyDescent="0.35">
      <c r="A8" s="1"/>
      <c r="B8" s="1"/>
      <c r="C8" s="1"/>
      <c r="D8" s="1"/>
      <c r="E8" s="1"/>
      <c r="F8" s="1"/>
      <c r="G8" s="1"/>
      <c r="H8" s="1"/>
      <c r="I8" s="1"/>
      <c r="J8" s="1"/>
      <c r="K8" s="1"/>
      <c r="L8" s="1"/>
      <c r="M8" s="1"/>
      <c r="N8" s="269"/>
      <c r="O8" s="269"/>
      <c r="P8" s="269"/>
      <c r="Q8" s="269"/>
      <c r="R8" s="269"/>
      <c r="S8" s="269"/>
      <c r="T8" s="1"/>
      <c r="U8" s="1"/>
    </row>
    <row r="9" spans="1:21" ht="30" customHeight="1" x14ac:dyDescent="0.35">
      <c r="A9" s="1"/>
      <c r="B9" s="16" t="s">
        <v>9</v>
      </c>
      <c r="C9" s="16" t="s">
        <v>23</v>
      </c>
      <c r="D9" s="17" t="s">
        <v>22</v>
      </c>
      <c r="E9" s="43" t="s">
        <v>24</v>
      </c>
      <c r="F9" s="17" t="s">
        <v>8</v>
      </c>
      <c r="G9" s="18" t="s">
        <v>11</v>
      </c>
      <c r="H9" s="18" t="s">
        <v>12</v>
      </c>
      <c r="I9" s="17" t="s">
        <v>13</v>
      </c>
      <c r="J9" s="1"/>
      <c r="K9" s="1"/>
      <c r="L9" s="203" t="s">
        <v>385</v>
      </c>
      <c r="M9" s="1"/>
      <c r="N9" s="269"/>
      <c r="O9" s="269"/>
      <c r="P9" s="269"/>
      <c r="Q9" s="269"/>
      <c r="R9" s="269"/>
      <c r="S9" s="269"/>
      <c r="T9" s="1"/>
      <c r="U9" s="1"/>
    </row>
    <row r="10" spans="1:21" x14ac:dyDescent="0.35">
      <c r="A10" s="1"/>
      <c r="B10" s="19" t="s">
        <v>0</v>
      </c>
      <c r="C10" s="21">
        <f t="shared" ref="C10:C16" ca="1" si="0">COUNTA(INDIRECT("'"&amp;$B10&amp;"'!$A:$A"))</f>
        <v>6</v>
      </c>
      <c r="D10" s="21">
        <f ca="1">COUNTIF(INDIRECT("'"&amp;$B10&amp;"'!$O9:$O20"),6)+COUNTIF(INDIRECT("'"&amp;$B10&amp;"'!$O9:$O20"),0)</f>
        <v>0</v>
      </c>
      <c r="E10" s="21">
        <f ca="1">C10-D10</f>
        <v>6</v>
      </c>
      <c r="F10" s="20">
        <f ca="1">INDIRECT("'"&amp;$B10&amp;"'!Q20")</f>
        <v>2.5</v>
      </c>
      <c r="G10" s="21">
        <f ca="1">MIN(INDIRECT("'"&amp;$B10&amp;"'!S7:S21"))</f>
        <v>1</v>
      </c>
      <c r="H10" s="21">
        <f ca="1">MAX(INDIRECT("'"&amp;$B10&amp;"'!S7:S21"))</f>
        <v>4</v>
      </c>
      <c r="I10" s="20">
        <f ca="1">IF(ISERROR(STDEV(INDIRECT("'"&amp;$B10&amp;"'!S7:S21"))),"",STDEV(INDIRECT("'"&amp;$B10&amp;"'!S7:S21")))</f>
        <v>1.0488088481701516</v>
      </c>
      <c r="J10" s="1"/>
      <c r="K10" s="1"/>
      <c r="L10" s="5">
        <f>'1 Eco-tourism'!O22</f>
        <v>4</v>
      </c>
      <c r="M10" s="1"/>
      <c r="N10" s="269"/>
      <c r="O10" s="269"/>
      <c r="P10" s="269"/>
      <c r="Q10" s="269"/>
      <c r="R10" s="269"/>
      <c r="S10" s="269"/>
      <c r="T10" s="1"/>
      <c r="U10" s="1"/>
    </row>
    <row r="11" spans="1:21" ht="16.5" customHeight="1" x14ac:dyDescent="0.35">
      <c r="A11" s="1"/>
      <c r="B11" s="22" t="s">
        <v>64</v>
      </c>
      <c r="C11" s="24">
        <f t="shared" ca="1" si="0"/>
        <v>7</v>
      </c>
      <c r="D11" s="24">
        <f ca="1">COUNTIF(INDIRECT("'"&amp;$B11&amp;"'!$O9:$O21"),6)+COUNTIF(INDIRECT("'"&amp;$B11&amp;"'!$O9:$O21"),0)</f>
        <v>0</v>
      </c>
      <c r="E11" s="24">
        <f t="shared" ref="E11:E16" ca="1" si="1">C11-D11</f>
        <v>7</v>
      </c>
      <c r="F11" s="23">
        <f ca="1">INDIRECT("'"&amp;$B11&amp;"'!Q23")</f>
        <v>1.857142857142857</v>
      </c>
      <c r="G11" s="24">
        <f ca="1">MIN(INDIRECT("'"&amp;$B11&amp;"'!S9:S21"))</f>
        <v>1</v>
      </c>
      <c r="H11" s="24">
        <f ca="1">MAX(INDIRECT("'"&amp;$B11&amp;"'!S9:S21"))</f>
        <v>3</v>
      </c>
      <c r="I11" s="23">
        <f ca="1">IF(ISERROR(STDEV(INDIRECT("'"&amp;$B11&amp;"'!S9:S21"))),"",STDEV(INDIRECT("'"&amp;$B11&amp;"'!S9:S21")))</f>
        <v>0.69006555934235425</v>
      </c>
      <c r="J11" s="1"/>
      <c r="K11" s="1"/>
      <c r="L11" s="5">
        <f>'2 Cycling Infrastructure'!O25</f>
        <v>1</v>
      </c>
      <c r="M11" s="1"/>
      <c r="N11" s="269"/>
      <c r="O11" s="269"/>
      <c r="P11" s="269"/>
      <c r="Q11" s="269"/>
      <c r="R11" s="269"/>
      <c r="S11" s="269"/>
      <c r="T11" s="1"/>
      <c r="U11" s="1"/>
    </row>
    <row r="12" spans="1:21" ht="15" customHeight="1" x14ac:dyDescent="0.35">
      <c r="A12" s="1"/>
      <c r="B12" s="28" t="s">
        <v>1</v>
      </c>
      <c r="C12" s="30">
        <f t="shared" ca="1" si="0"/>
        <v>6</v>
      </c>
      <c r="D12" s="30">
        <f ca="1">COUNTIF(INDIRECT("'"&amp;$B12&amp;"'!$O9:$O19"),6)+COUNTIF(INDIRECT("'"&amp;$B12&amp;"'!$O9:$O19"),0)</f>
        <v>0</v>
      </c>
      <c r="E12" s="30">
        <f t="shared" ca="1" si="1"/>
        <v>6</v>
      </c>
      <c r="F12" s="29">
        <f ca="1">INDIRECT("'"&amp;$B12&amp;"'!Q20")</f>
        <v>3.3333333333333339</v>
      </c>
      <c r="G12" s="30">
        <f ca="1">MIN(INDIRECT("'"&amp;$B12&amp;"'!S9:S19"))</f>
        <v>2</v>
      </c>
      <c r="H12" s="30">
        <f ca="1">MAX(INDIRECT("'"&amp;$B12&amp;"'!S9:S19"))</f>
        <v>5</v>
      </c>
      <c r="I12" s="29">
        <f ca="1">IF(ISERROR(STDEV(INDIRECT("'"&amp;$B12&amp;"'!S9:S19"))),"",STDEV(INDIRECT("'"&amp;$B12&amp;"'!S9:S19")))</f>
        <v>1.0327955589886442</v>
      </c>
      <c r="J12" s="1"/>
      <c r="K12" s="1"/>
      <c r="L12" s="5">
        <f>'3 Public transport'!O22</f>
        <v>2</v>
      </c>
      <c r="M12" s="1"/>
      <c r="N12" s="269"/>
      <c r="O12" s="269"/>
      <c r="P12" s="269"/>
      <c r="Q12" s="269"/>
      <c r="R12" s="269"/>
      <c r="S12" s="269"/>
      <c r="T12" s="1"/>
      <c r="U12" s="1"/>
    </row>
    <row r="13" spans="1:21" x14ac:dyDescent="0.35">
      <c r="A13" s="1"/>
      <c r="B13" s="31" t="s">
        <v>2</v>
      </c>
      <c r="C13" s="33">
        <f t="shared" ca="1" si="0"/>
        <v>4</v>
      </c>
      <c r="D13" s="33">
        <f ca="1">COUNTIF(INDIRECT("'"&amp;$B13&amp;"'!$O9:$O15"),6)+COUNTIF(INDIRECT("'"&amp;$B13&amp;"'!$O9:$O15"),0)</f>
        <v>0</v>
      </c>
      <c r="E13" s="33">
        <f t="shared" ca="1" si="1"/>
        <v>4</v>
      </c>
      <c r="F13" s="32">
        <f ca="1">INDIRECT("'"&amp;$B13&amp;"'!Q16")</f>
        <v>5</v>
      </c>
      <c r="G13" s="33">
        <f ca="1">MIN(INDIRECT("'"&amp;$B13&amp;"'!S9:S15"))</f>
        <v>5</v>
      </c>
      <c r="H13" s="33">
        <f ca="1">MAX(INDIRECT("'"&amp;$B13&amp;"'!S9:S15"))</f>
        <v>5</v>
      </c>
      <c r="I13" s="32">
        <f ca="1">IF(ISERROR(STDEV(INDIRECT("'"&amp;$B13&amp;"'!S9:S15"))),"",STDEV(INDIRECT("'"&amp;$B13&amp;"'!S9:S15")))</f>
        <v>0</v>
      </c>
      <c r="J13" s="1"/>
      <c r="K13" s="1"/>
      <c r="L13" s="5">
        <f>'4 Bike rental schemes'!O18</f>
        <v>1</v>
      </c>
      <c r="M13" s="1"/>
      <c r="N13" s="269"/>
      <c r="O13" s="269"/>
      <c r="P13" s="269"/>
      <c r="Q13" s="269"/>
      <c r="R13" s="269"/>
      <c r="S13" s="269"/>
      <c r="T13" s="1"/>
      <c r="U13" s="1"/>
    </row>
    <row r="14" spans="1:21" x14ac:dyDescent="0.35">
      <c r="A14" s="1"/>
      <c r="B14" s="25" t="s">
        <v>168</v>
      </c>
      <c r="C14" s="27">
        <f t="shared" ca="1" si="0"/>
        <v>4</v>
      </c>
      <c r="D14" s="27">
        <f ca="1">COUNTIF(INDIRECT("'"&amp;$B14&amp;"'!$O9:$O15"),6)+COUNTIF(INDIRECT("'"&amp;$B14&amp;"'!$O9:$O15"),0)</f>
        <v>0</v>
      </c>
      <c r="E14" s="27">
        <f t="shared" ca="1" si="1"/>
        <v>4</v>
      </c>
      <c r="F14" s="26">
        <f ca="1">INDIRECT("'"&amp;$B14&amp;"'!Q16")</f>
        <v>2.75</v>
      </c>
      <c r="G14" s="27">
        <f ca="1">MIN(INDIRECT("'"&amp;$B14&amp;"'!S9:S15"))</f>
        <v>2</v>
      </c>
      <c r="H14" s="27">
        <f ca="1">MAX(INDIRECT("'"&amp;$B14&amp;"'!S9:S15"))</f>
        <v>3</v>
      </c>
      <c r="I14" s="26">
        <f ca="1">IF(ISERROR(STDEV(INDIRECT("'"&amp;$B14&amp;"'!S9:S15"))),"",STDEV(INDIRECT("'"&amp;$B14&amp;"'!S9:S15")))</f>
        <v>0.5</v>
      </c>
      <c r="J14" s="1"/>
      <c r="K14" s="1"/>
      <c r="L14" s="5">
        <f>'5 Accommodation and gastronomy'!O18</f>
        <v>4</v>
      </c>
      <c r="M14" s="1"/>
      <c r="N14" s="269"/>
      <c r="O14" s="269"/>
      <c r="P14" s="269"/>
      <c r="Q14" s="269"/>
      <c r="R14" s="269"/>
      <c r="S14" s="269"/>
      <c r="T14" s="1"/>
      <c r="U14" s="1"/>
    </row>
    <row r="15" spans="1:21" x14ac:dyDescent="0.35">
      <c r="A15" s="1"/>
      <c r="B15" s="34" t="s">
        <v>233</v>
      </c>
      <c r="C15" s="36">
        <f t="shared" ca="1" si="0"/>
        <v>7</v>
      </c>
      <c r="D15" s="36">
        <f ca="1">COUNTIF(INDIRECT("'"&amp;$B15&amp;"'!$O9:$O21"),6)+COUNTIF(INDIRECT("'"&amp;$B15&amp;"'!$O9:$O21"),0)</f>
        <v>1</v>
      </c>
      <c r="E15" s="36">
        <f t="shared" ca="1" si="1"/>
        <v>6</v>
      </c>
      <c r="F15" s="35">
        <f ca="1">INDIRECT("'"&amp;$B15&amp;"'!Q22")</f>
        <v>3.3333333333333344</v>
      </c>
      <c r="G15" s="36">
        <f ca="1">MIN(INDIRECT("'"&amp;$B15&amp;"'!S9:S21"))</f>
        <v>1</v>
      </c>
      <c r="H15" s="36">
        <f ca="1">MAX(INDIRECT("'"&amp;$B15&amp;"'!S9:S21"))</f>
        <v>5</v>
      </c>
      <c r="I15" s="35">
        <f ca="1">IF(ISERROR(STDEV(INDIRECT("'"&amp;$B15&amp;"'!S9:S21"))),"",STDEV(INDIRECT("'"&amp;$B15&amp;"'!S9:S21")))</f>
        <v>1.3662601021279461</v>
      </c>
      <c r="J15" s="1"/>
      <c r="K15" s="1"/>
      <c r="L15" s="5">
        <f>'6 Touristic products'!O24</f>
        <v>5</v>
      </c>
      <c r="M15" s="1"/>
      <c r="N15" s="269"/>
      <c r="O15" s="269"/>
      <c r="P15" s="269"/>
      <c r="Q15" s="269"/>
      <c r="R15" s="269"/>
      <c r="S15" s="269"/>
      <c r="T15" s="1"/>
      <c r="U15" s="1"/>
    </row>
    <row r="16" spans="1:21" x14ac:dyDescent="0.35">
      <c r="A16" s="1"/>
      <c r="B16" s="37" t="s">
        <v>3</v>
      </c>
      <c r="C16" s="39">
        <f t="shared" ca="1" si="0"/>
        <v>3</v>
      </c>
      <c r="D16" s="39">
        <f ca="1">COUNTIF(INDIRECT("'"&amp;$B16&amp;"'!$O9:$O13"),6)+COUNTIF(INDIRECT("'"&amp;$B16&amp;"'!$O9:$O13"),0)</f>
        <v>0</v>
      </c>
      <c r="E16" s="39">
        <f t="shared" ca="1" si="1"/>
        <v>3</v>
      </c>
      <c r="F16" s="38">
        <f ca="1">INDIRECT("'"&amp;$B16&amp;"'!Q14")</f>
        <v>2</v>
      </c>
      <c r="G16" s="39">
        <f ca="1">MIN(INDIRECT("'"&amp;$B16&amp;"'!S9:S13"))</f>
        <v>2</v>
      </c>
      <c r="H16" s="39">
        <f ca="1">MAX(INDIRECT("'"&amp;$B16&amp;"'!S9:S13"))</f>
        <v>2</v>
      </c>
      <c r="I16" s="38">
        <f ca="1">IF(ISERROR(STDEV(INDIRECT("'"&amp;$B16&amp;"'!S9:S13"))),"",STDEV(INDIRECT("'"&amp;$B16&amp;"'!S9:S13")))</f>
        <v>0</v>
      </c>
      <c r="J16" s="1"/>
      <c r="K16" s="1"/>
      <c r="L16" s="5">
        <f>'7 Monitoring'!O16</f>
        <v>2</v>
      </c>
      <c r="M16" s="1"/>
      <c r="N16" s="269"/>
      <c r="O16" s="269"/>
      <c r="P16" s="269"/>
      <c r="Q16" s="269"/>
      <c r="R16" s="269"/>
      <c r="S16" s="269"/>
      <c r="T16" s="1"/>
      <c r="U16" s="1"/>
    </row>
    <row r="17" spans="1:21" ht="30" customHeight="1" x14ac:dyDescent="0.35">
      <c r="A17" s="1"/>
      <c r="B17" s="350" t="str">
        <f ca="1">IF(SUM(D10:D16)&gt;0, "There is a lack of knowledge (some questions were answered with 'Don't know'). You should try to investigate the topics concerned to close this knowledge gap.", "")</f>
        <v>There is a lack of knowledge (some questions were answered with 'Don't know'). You should try to investigate the topics concerned to close this knowledge gap.</v>
      </c>
      <c r="C17" s="350"/>
      <c r="D17" s="350"/>
      <c r="E17" s="350"/>
      <c r="F17" s="350"/>
      <c r="G17" s="350"/>
      <c r="H17" s="350"/>
      <c r="I17" s="350"/>
      <c r="J17" s="1"/>
      <c r="K17" s="1"/>
      <c r="L17" s="1"/>
      <c r="M17" s="1"/>
      <c r="N17" s="269"/>
      <c r="O17" s="269"/>
      <c r="P17" s="269"/>
      <c r="Q17" s="269"/>
      <c r="R17" s="269"/>
      <c r="S17" s="269"/>
      <c r="T17" s="1"/>
      <c r="U17" s="1"/>
    </row>
    <row r="18" spans="1:21" x14ac:dyDescent="0.35">
      <c r="A18" s="1"/>
      <c r="B18" s="142"/>
      <c r="C18" s="1"/>
      <c r="D18" s="1"/>
      <c r="E18" s="1"/>
      <c r="F18" s="1"/>
      <c r="G18" s="1"/>
      <c r="H18" s="1"/>
      <c r="I18" s="1"/>
      <c r="J18" s="1"/>
      <c r="K18" s="1"/>
      <c r="L18" s="1"/>
      <c r="M18" s="1"/>
      <c r="N18" s="269"/>
      <c r="O18" s="269"/>
      <c r="P18" s="269"/>
      <c r="Q18" s="269"/>
      <c r="R18" s="269"/>
      <c r="S18" s="269"/>
      <c r="T18" s="1"/>
      <c r="U18" s="1"/>
    </row>
    <row r="19" spans="1:21" x14ac:dyDescent="0.35">
      <c r="A19" s="1"/>
      <c r="B19" s="346" t="s">
        <v>211</v>
      </c>
      <c r="C19" s="346"/>
      <c r="D19" s="346"/>
      <c r="E19" s="346"/>
      <c r="F19" s="346"/>
      <c r="G19" s="346"/>
      <c r="H19" s="346"/>
      <c r="I19" s="346"/>
      <c r="J19" s="1"/>
      <c r="K19" s="1"/>
      <c r="L19" s="1"/>
      <c r="M19" s="1"/>
      <c r="N19" s="269"/>
      <c r="O19" s="269"/>
      <c r="P19" s="269"/>
      <c r="Q19" s="269"/>
      <c r="R19" s="269"/>
      <c r="S19" s="269"/>
      <c r="T19" s="1"/>
      <c r="U19" s="1"/>
    </row>
    <row r="20" spans="1:21" ht="15" customHeight="1" x14ac:dyDescent="0.35">
      <c r="A20" s="1"/>
      <c r="B20" s="346"/>
      <c r="C20" s="346"/>
      <c r="D20" s="346"/>
      <c r="E20" s="346"/>
      <c r="F20" s="346"/>
      <c r="G20" s="346"/>
      <c r="H20" s="346"/>
      <c r="I20" s="346"/>
      <c r="J20" s="1"/>
      <c r="K20" s="1"/>
      <c r="L20" s="1"/>
      <c r="M20" s="1"/>
      <c r="N20" s="269"/>
      <c r="O20" s="269"/>
      <c r="P20" s="269"/>
      <c r="Q20" s="269"/>
      <c r="R20" s="269"/>
      <c r="S20" s="269"/>
      <c r="T20" s="1"/>
      <c r="U20" s="1"/>
    </row>
    <row r="21" spans="1:21" x14ac:dyDescent="0.35">
      <c r="A21" s="1"/>
      <c r="B21" s="346"/>
      <c r="C21" s="346"/>
      <c r="D21" s="346"/>
      <c r="E21" s="346"/>
      <c r="F21" s="346"/>
      <c r="G21" s="346"/>
      <c r="H21" s="346"/>
      <c r="I21" s="346"/>
      <c r="J21" s="1"/>
      <c r="K21" s="1"/>
      <c r="L21" s="1"/>
      <c r="M21" s="1"/>
      <c r="N21" s="269"/>
      <c r="O21" s="269"/>
      <c r="P21" s="269"/>
      <c r="Q21" s="269"/>
      <c r="R21" s="269"/>
      <c r="S21" s="269"/>
      <c r="T21" s="1"/>
      <c r="U21" s="1"/>
    </row>
    <row r="22" spans="1:21" ht="15" customHeight="1" x14ac:dyDescent="0.35">
      <c r="A22" s="1"/>
      <c r="B22" s="346"/>
      <c r="C22" s="346"/>
      <c r="D22" s="346"/>
      <c r="E22" s="346"/>
      <c r="F22" s="346"/>
      <c r="G22" s="346"/>
      <c r="H22" s="346"/>
      <c r="I22" s="346"/>
      <c r="J22" s="40"/>
      <c r="K22" s="1"/>
      <c r="L22" s="1"/>
      <c r="M22" s="1"/>
      <c r="N22" s="269"/>
      <c r="O22" s="269"/>
      <c r="P22" s="269"/>
      <c r="Q22" s="269"/>
      <c r="R22" s="269"/>
      <c r="S22" s="269"/>
      <c r="T22" s="1"/>
      <c r="U22" s="1"/>
    </row>
    <row r="23" spans="1:21" x14ac:dyDescent="0.35">
      <c r="A23" s="1"/>
      <c r="B23" s="141"/>
      <c r="C23" s="1"/>
      <c r="D23" s="1"/>
      <c r="E23" s="1"/>
      <c r="F23" s="1"/>
      <c r="G23" s="1"/>
      <c r="H23" s="1"/>
      <c r="I23" s="40"/>
      <c r="J23" s="40"/>
      <c r="K23" s="1"/>
      <c r="L23" s="1"/>
      <c r="M23" s="1"/>
      <c r="N23" s="269"/>
      <c r="O23" s="269"/>
      <c r="P23" s="269"/>
      <c r="Q23" s="269"/>
      <c r="R23" s="269"/>
      <c r="S23" s="269"/>
      <c r="T23" s="1"/>
      <c r="U23" s="1"/>
    </row>
    <row r="24" spans="1:21" x14ac:dyDescent="0.35">
      <c r="A24" s="1"/>
      <c r="B24" s="141"/>
      <c r="C24" s="1"/>
      <c r="D24" s="1"/>
      <c r="E24" s="1"/>
      <c r="F24" s="1"/>
      <c r="G24" s="1"/>
      <c r="H24" s="1"/>
      <c r="I24" s="40"/>
      <c r="J24" s="40"/>
      <c r="K24" s="1"/>
      <c r="L24" s="1"/>
      <c r="M24" s="1"/>
      <c r="N24" s="269"/>
      <c r="O24" s="269"/>
      <c r="P24" s="269"/>
      <c r="Q24" s="269"/>
      <c r="R24" s="269"/>
      <c r="S24" s="269"/>
      <c r="T24" s="1"/>
      <c r="U24" s="1"/>
    </row>
    <row r="25" spans="1:21" x14ac:dyDescent="0.35">
      <c r="A25" s="1"/>
      <c r="B25" s="141"/>
      <c r="C25" s="1"/>
      <c r="D25" s="1"/>
      <c r="E25" s="1"/>
      <c r="F25" s="1"/>
      <c r="G25" s="1"/>
      <c r="H25" s="1"/>
      <c r="I25" s="40"/>
      <c r="J25" s="40"/>
      <c r="K25" s="1"/>
      <c r="L25" s="1"/>
      <c r="M25" s="1"/>
      <c r="N25" s="269"/>
      <c r="O25" s="269"/>
      <c r="P25" s="269"/>
      <c r="Q25" s="269"/>
      <c r="R25" s="269"/>
      <c r="S25" s="269"/>
      <c r="T25" s="1"/>
      <c r="U25" s="1"/>
    </row>
    <row r="26" spans="1:21" x14ac:dyDescent="0.35">
      <c r="A26" s="1"/>
      <c r="B26" s="141"/>
      <c r="C26" s="1" t="s">
        <v>9</v>
      </c>
      <c r="D26" s="1" t="s">
        <v>8</v>
      </c>
      <c r="E26" s="14" t="s">
        <v>14</v>
      </c>
      <c r="F26" s="1" t="s">
        <v>10</v>
      </c>
      <c r="G26" s="1" t="s">
        <v>15</v>
      </c>
      <c r="H26" s="14" t="s">
        <v>16</v>
      </c>
      <c r="I26" s="40"/>
      <c r="J26" s="40"/>
      <c r="K26" s="1"/>
      <c r="L26" s="1"/>
      <c r="M26" s="1"/>
      <c r="N26" s="269"/>
      <c r="O26" s="269"/>
      <c r="P26" s="269"/>
      <c r="Q26" s="269"/>
      <c r="R26" s="269"/>
      <c r="S26" s="269"/>
      <c r="T26" s="1"/>
      <c r="U26" s="1"/>
    </row>
    <row r="27" spans="1:21" x14ac:dyDescent="0.35">
      <c r="A27" s="1"/>
      <c r="B27" s="141"/>
      <c r="C27" s="1" t="s">
        <v>225</v>
      </c>
      <c r="D27" s="15">
        <f t="shared" ref="D27:D33" ca="1" si="2">F10</f>
        <v>2.5</v>
      </c>
      <c r="E27" s="15">
        <f t="shared" ref="E27:E33" ca="1" si="3">F10-I10/2</f>
        <v>1.9755955759149242</v>
      </c>
      <c r="F27" s="15">
        <f t="shared" ref="F27:G33" ca="1" si="4">G10</f>
        <v>1</v>
      </c>
      <c r="G27" s="15">
        <f t="shared" ca="1" si="4"/>
        <v>4</v>
      </c>
      <c r="H27" s="15">
        <f t="shared" ref="H27:H33" ca="1" si="5">F10+I10/2</f>
        <v>3.024404424085076</v>
      </c>
      <c r="I27" s="1"/>
      <c r="J27" s="1"/>
      <c r="K27" s="1"/>
      <c r="L27" s="1"/>
      <c r="M27" s="1"/>
      <c r="N27" s="269"/>
      <c r="O27" s="269"/>
      <c r="P27" s="269"/>
      <c r="Q27" s="269"/>
      <c r="R27" s="269"/>
      <c r="S27" s="269"/>
      <c r="T27" s="1"/>
      <c r="U27" s="1"/>
    </row>
    <row r="28" spans="1:21" ht="15" customHeight="1" x14ac:dyDescent="0.35">
      <c r="A28" s="1"/>
      <c r="B28" s="141"/>
      <c r="C28" s="1" t="s">
        <v>226</v>
      </c>
      <c r="D28" s="15">
        <f t="shared" ca="1" si="2"/>
        <v>1.857142857142857</v>
      </c>
      <c r="E28" s="15">
        <f t="shared" ca="1" si="3"/>
        <v>1.5121100774716798</v>
      </c>
      <c r="F28" s="15">
        <f t="shared" ca="1" si="4"/>
        <v>1</v>
      </c>
      <c r="G28" s="15">
        <f t="shared" ca="1" si="4"/>
        <v>3</v>
      </c>
      <c r="H28" s="15">
        <f t="shared" ca="1" si="5"/>
        <v>2.2021756368140339</v>
      </c>
      <c r="I28" s="1"/>
      <c r="J28" s="1"/>
      <c r="K28" s="1"/>
      <c r="L28" s="1"/>
      <c r="M28" s="1"/>
      <c r="N28" s="269"/>
      <c r="O28" s="269"/>
      <c r="P28" s="269"/>
      <c r="Q28" s="269"/>
      <c r="R28" s="269"/>
      <c r="S28" s="269"/>
      <c r="T28" s="1"/>
      <c r="U28" s="1"/>
    </row>
    <row r="29" spans="1:21" x14ac:dyDescent="0.35">
      <c r="A29" s="1"/>
      <c r="B29" s="141"/>
      <c r="C29" s="1" t="s">
        <v>227</v>
      </c>
      <c r="D29" s="15">
        <f t="shared" ca="1" si="2"/>
        <v>3.3333333333333339</v>
      </c>
      <c r="E29" s="15">
        <f t="shared" ca="1" si="3"/>
        <v>2.816935553839012</v>
      </c>
      <c r="F29" s="15">
        <f t="shared" ca="1" si="4"/>
        <v>2</v>
      </c>
      <c r="G29" s="15">
        <f t="shared" ca="1" si="4"/>
        <v>5</v>
      </c>
      <c r="H29" s="15">
        <f t="shared" ca="1" si="5"/>
        <v>3.8497311128276559</v>
      </c>
      <c r="I29" s="1"/>
      <c r="J29" s="1"/>
      <c r="K29" s="1"/>
      <c r="L29" s="1"/>
      <c r="M29" s="1"/>
      <c r="N29" s="269"/>
      <c r="O29" s="269"/>
      <c r="P29" s="269"/>
      <c r="Q29" s="269"/>
      <c r="R29" s="269"/>
      <c r="S29" s="269"/>
      <c r="T29" s="1"/>
      <c r="U29" s="1"/>
    </row>
    <row r="30" spans="1:21" x14ac:dyDescent="0.35">
      <c r="A30" s="1"/>
      <c r="B30" s="141"/>
      <c r="C30" s="1" t="s">
        <v>228</v>
      </c>
      <c r="D30" s="15">
        <f t="shared" ca="1" si="2"/>
        <v>5</v>
      </c>
      <c r="E30" s="15">
        <f t="shared" ca="1" si="3"/>
        <v>5</v>
      </c>
      <c r="F30" s="15">
        <f t="shared" ca="1" si="4"/>
        <v>5</v>
      </c>
      <c r="G30" s="15">
        <f t="shared" ca="1" si="4"/>
        <v>5</v>
      </c>
      <c r="H30" s="15">
        <f t="shared" ca="1" si="5"/>
        <v>5</v>
      </c>
      <c r="I30" s="1"/>
      <c r="J30" s="1"/>
      <c r="K30" s="1"/>
      <c r="L30" s="1"/>
      <c r="M30" s="1"/>
      <c r="N30" s="269"/>
      <c r="O30" s="269"/>
      <c r="P30" s="269"/>
      <c r="Q30" s="269"/>
      <c r="R30" s="269"/>
      <c r="S30" s="269"/>
      <c r="T30" s="1"/>
      <c r="U30" s="1"/>
    </row>
    <row r="31" spans="1:21" x14ac:dyDescent="0.35">
      <c r="A31" s="1"/>
      <c r="B31" s="141"/>
      <c r="C31" s="1" t="s">
        <v>229</v>
      </c>
      <c r="D31" s="15">
        <f t="shared" ca="1" si="2"/>
        <v>2.75</v>
      </c>
      <c r="E31" s="15">
        <f t="shared" ca="1" si="3"/>
        <v>2.5</v>
      </c>
      <c r="F31" s="15">
        <f t="shared" ca="1" si="4"/>
        <v>2</v>
      </c>
      <c r="G31" s="15">
        <f t="shared" ca="1" si="4"/>
        <v>3</v>
      </c>
      <c r="H31" s="15">
        <f t="shared" ca="1" si="5"/>
        <v>3</v>
      </c>
      <c r="I31" s="1"/>
      <c r="J31" s="1"/>
      <c r="K31" s="1"/>
      <c r="L31" s="1"/>
      <c r="M31" s="1"/>
      <c r="N31" s="269"/>
      <c r="O31" s="269"/>
      <c r="P31" s="269"/>
      <c r="Q31" s="269"/>
      <c r="R31" s="269"/>
      <c r="S31" s="269"/>
      <c r="T31" s="1"/>
      <c r="U31" s="1"/>
    </row>
    <row r="32" spans="1:21" x14ac:dyDescent="0.35">
      <c r="A32" s="1"/>
      <c r="B32" s="141"/>
      <c r="C32" s="1" t="s">
        <v>230</v>
      </c>
      <c r="D32" s="15">
        <f t="shared" ca="1" si="2"/>
        <v>3.3333333333333344</v>
      </c>
      <c r="E32" s="15">
        <f t="shared" ca="1" si="3"/>
        <v>2.6502032822693611</v>
      </c>
      <c r="F32" s="15">
        <f t="shared" ca="1" si="4"/>
        <v>1</v>
      </c>
      <c r="G32" s="15">
        <f t="shared" ca="1" si="4"/>
        <v>5</v>
      </c>
      <c r="H32" s="15">
        <f t="shared" ca="1" si="5"/>
        <v>4.0164633843973077</v>
      </c>
      <c r="I32" s="1"/>
      <c r="J32" s="1"/>
      <c r="K32" s="1"/>
      <c r="L32" s="1"/>
      <c r="M32" s="1"/>
      <c r="N32" s="269"/>
      <c r="O32" s="269"/>
      <c r="P32" s="269"/>
      <c r="Q32" s="269"/>
      <c r="R32" s="269"/>
      <c r="S32" s="269"/>
      <c r="T32" s="1"/>
      <c r="U32" s="1"/>
    </row>
    <row r="33" spans="1:21" x14ac:dyDescent="0.35">
      <c r="A33" s="1"/>
      <c r="B33" s="141"/>
      <c r="C33" s="1" t="s">
        <v>231</v>
      </c>
      <c r="D33" s="15">
        <f t="shared" ca="1" si="2"/>
        <v>2</v>
      </c>
      <c r="E33" s="15">
        <f t="shared" ca="1" si="3"/>
        <v>2</v>
      </c>
      <c r="F33" s="15">
        <f t="shared" ca="1" si="4"/>
        <v>2</v>
      </c>
      <c r="G33" s="15">
        <f t="shared" ca="1" si="4"/>
        <v>2</v>
      </c>
      <c r="H33" s="15">
        <f t="shared" ca="1" si="5"/>
        <v>2</v>
      </c>
      <c r="I33" s="1"/>
      <c r="J33" s="1"/>
      <c r="K33" s="1"/>
      <c r="L33" s="1"/>
      <c r="M33" s="1"/>
      <c r="N33" s="269"/>
      <c r="O33" s="269"/>
      <c r="P33" s="269"/>
      <c r="Q33" s="269"/>
      <c r="R33" s="269"/>
      <c r="S33" s="269"/>
      <c r="T33" s="1"/>
      <c r="U33" s="1"/>
    </row>
    <row r="34" spans="1:21" x14ac:dyDescent="0.35">
      <c r="A34" s="1"/>
      <c r="B34" s="141"/>
      <c r="C34" s="1"/>
      <c r="D34" s="1"/>
      <c r="E34" s="1"/>
      <c r="F34" s="1"/>
      <c r="G34" s="1"/>
      <c r="H34" s="1"/>
      <c r="I34" s="1"/>
      <c r="J34" s="1"/>
      <c r="K34" s="1"/>
      <c r="L34" s="1"/>
      <c r="M34" s="1"/>
      <c r="N34" s="269"/>
      <c r="O34" s="269"/>
      <c r="P34" s="269"/>
      <c r="Q34" s="269"/>
      <c r="R34" s="269"/>
      <c r="S34" s="269"/>
      <c r="T34" s="1"/>
      <c r="U34" s="1"/>
    </row>
    <row r="35" spans="1:21" x14ac:dyDescent="0.35">
      <c r="A35" s="1"/>
      <c r="B35" s="141"/>
      <c r="C35" s="1"/>
      <c r="D35" s="1"/>
      <c r="E35" s="1"/>
      <c r="F35" s="1"/>
      <c r="G35" s="1"/>
      <c r="H35" s="1"/>
      <c r="I35" s="1"/>
      <c r="J35" s="1"/>
      <c r="K35" s="1"/>
      <c r="L35" s="1"/>
      <c r="M35" s="1"/>
      <c r="N35" s="269"/>
      <c r="O35" s="269"/>
      <c r="P35" s="269"/>
      <c r="Q35" s="269"/>
      <c r="R35" s="269"/>
      <c r="S35" s="269"/>
      <c r="T35" s="1"/>
      <c r="U35" s="1"/>
    </row>
    <row r="36" spans="1:21" x14ac:dyDescent="0.35">
      <c r="A36" s="1"/>
      <c r="B36" s="141"/>
      <c r="C36" s="1"/>
      <c r="D36" s="1"/>
      <c r="E36" s="1"/>
      <c r="F36" s="1"/>
      <c r="G36" s="1"/>
      <c r="H36" s="1"/>
      <c r="I36" s="1"/>
      <c r="J36" s="1"/>
      <c r="K36" s="1"/>
      <c r="L36" s="1"/>
      <c r="M36" s="1"/>
      <c r="N36" s="269"/>
      <c r="O36" s="269"/>
      <c r="P36" s="269"/>
      <c r="Q36" s="269"/>
      <c r="R36" s="269"/>
      <c r="S36" s="269"/>
      <c r="T36" s="1"/>
      <c r="U36" s="1"/>
    </row>
    <row r="37" spans="1:21" x14ac:dyDescent="0.35">
      <c r="A37" s="1"/>
      <c r="B37" s="141"/>
      <c r="C37" s="1"/>
      <c r="D37" s="1"/>
      <c r="E37" s="1"/>
      <c r="F37" s="1"/>
      <c r="G37" s="1"/>
      <c r="H37" s="1"/>
      <c r="I37" s="1"/>
      <c r="J37" s="1"/>
      <c r="K37" s="1"/>
      <c r="L37" s="1"/>
      <c r="M37" s="1"/>
      <c r="N37" s="269"/>
      <c r="O37" s="269"/>
      <c r="P37" s="269"/>
      <c r="Q37" s="269"/>
      <c r="R37" s="269"/>
      <c r="S37" s="269"/>
      <c r="T37" s="1"/>
      <c r="U37" s="1"/>
    </row>
    <row r="38" spans="1:21" x14ac:dyDescent="0.35">
      <c r="A38" s="1"/>
      <c r="B38" s="141"/>
      <c r="C38" s="1"/>
      <c r="D38" s="1"/>
      <c r="E38" s="1"/>
      <c r="F38" s="1"/>
      <c r="G38" s="1"/>
      <c r="H38" s="1"/>
      <c r="I38" s="1"/>
      <c r="J38" s="1"/>
      <c r="K38" s="1"/>
      <c r="L38" s="1"/>
      <c r="M38" s="1"/>
      <c r="N38" s="269"/>
      <c r="O38" s="269"/>
      <c r="P38" s="269"/>
      <c r="Q38" s="269"/>
      <c r="R38" s="269"/>
      <c r="S38" s="269"/>
      <c r="T38" s="1"/>
      <c r="U38" s="1"/>
    </row>
    <row r="39" spans="1:21" x14ac:dyDescent="0.35">
      <c r="A39" s="1"/>
      <c r="B39" s="1"/>
      <c r="C39" s="1"/>
      <c r="D39" s="1"/>
      <c r="E39" s="1"/>
      <c r="F39" s="1"/>
      <c r="G39" s="1"/>
      <c r="H39" s="1"/>
      <c r="I39" s="1"/>
      <c r="J39" s="1"/>
      <c r="K39" s="1"/>
      <c r="L39" s="1"/>
      <c r="M39" s="1"/>
      <c r="N39" s="269"/>
      <c r="O39" s="269"/>
      <c r="P39" s="269"/>
      <c r="Q39" s="269"/>
      <c r="R39" s="269"/>
      <c r="S39" s="269"/>
      <c r="T39" s="1"/>
      <c r="U39" s="1"/>
    </row>
    <row r="40" spans="1:21" x14ac:dyDescent="0.35">
      <c r="A40" s="1"/>
      <c r="B40" s="1"/>
      <c r="C40" s="1"/>
      <c r="D40" s="1"/>
      <c r="E40" s="1"/>
      <c r="F40" s="1"/>
      <c r="G40" s="1"/>
      <c r="H40" s="1"/>
      <c r="I40" s="1"/>
      <c r="J40" s="1"/>
      <c r="K40" s="1"/>
      <c r="L40" s="1"/>
      <c r="M40" s="1"/>
      <c r="N40" s="269"/>
      <c r="O40" s="269"/>
      <c r="P40" s="269"/>
      <c r="Q40" s="269"/>
      <c r="R40" s="269"/>
      <c r="S40" s="269"/>
      <c r="T40" s="1"/>
      <c r="U40" s="1"/>
    </row>
    <row r="41" spans="1:21" x14ac:dyDescent="0.35">
      <c r="A41" s="1"/>
      <c r="B41" s="1"/>
      <c r="C41" s="1"/>
      <c r="D41" s="1"/>
      <c r="E41" s="1"/>
      <c r="F41" s="1"/>
      <c r="G41" s="1"/>
      <c r="H41" s="1"/>
      <c r="I41" s="1"/>
      <c r="J41" s="1"/>
      <c r="K41" s="1"/>
      <c r="L41" s="1"/>
      <c r="M41" s="1"/>
      <c r="N41" s="269"/>
      <c r="O41" s="269"/>
      <c r="P41" s="269"/>
      <c r="Q41" s="269"/>
      <c r="R41" s="269"/>
      <c r="S41" s="269"/>
      <c r="T41" s="1"/>
      <c r="U41" s="1"/>
    </row>
    <row r="42" spans="1:21" x14ac:dyDescent="0.35">
      <c r="A42" s="1"/>
      <c r="B42" s="1"/>
      <c r="C42" s="1"/>
      <c r="D42" s="1"/>
      <c r="E42" s="1"/>
      <c r="F42" s="1"/>
      <c r="G42" s="1"/>
      <c r="H42" s="1"/>
      <c r="I42" s="1"/>
      <c r="J42" s="1"/>
      <c r="K42" s="1"/>
      <c r="L42" s="1"/>
      <c r="M42" s="1"/>
      <c r="N42" s="269"/>
      <c r="O42" s="269"/>
      <c r="P42" s="269"/>
      <c r="Q42" s="269"/>
      <c r="R42" s="269"/>
      <c r="S42" s="269"/>
      <c r="T42" s="1"/>
      <c r="U42" s="1"/>
    </row>
    <row r="43" spans="1:21" x14ac:dyDescent="0.35">
      <c r="C43" s="213"/>
    </row>
    <row r="44" spans="1:21" x14ac:dyDescent="0.35">
      <c r="F44" s="211" t="s">
        <v>375</v>
      </c>
    </row>
  </sheetData>
  <mergeCells count="4">
    <mergeCell ref="B19:I22"/>
    <mergeCell ref="H7:I7"/>
    <mergeCell ref="D2:H4"/>
    <mergeCell ref="B17:I17"/>
  </mergeCells>
  <conditionalFormatting sqref="D10:D16">
    <cfRule type="cellIs" dxfId="8" priority="8" operator="greaterThan">
      <formula>0</formula>
    </cfRule>
  </conditionalFormatting>
  <conditionalFormatting sqref="L10:L16">
    <cfRule type="cellIs" dxfId="7" priority="1" operator="equal">
      <formula>5</formula>
    </cfRule>
    <cfRule type="cellIs" dxfId="6" priority="2" operator="equal">
      <formula>4</formula>
    </cfRule>
    <cfRule type="cellIs" dxfId="5" priority="4" operator="equal">
      <formula>3</formula>
    </cfRule>
    <cfRule type="cellIs" dxfId="4" priority="5" operator="equal">
      <formula>2</formula>
    </cfRule>
    <cfRule type="cellIs" dxfId="3" priority="6" operator="equal">
      <formula>1</formula>
    </cfRule>
    <cfRule type="cellIs" dxfId="2" priority="7" operator="equal">
      <formula>0</formula>
    </cfRule>
  </conditionalFormatting>
  <hyperlinks>
    <hyperlink ref="B10" location="'1 Eco-tourism'!A1" display="1 Eco-tourism" xr:uid="{00000000-0004-0000-0A00-000000000000}"/>
    <hyperlink ref="B11" location="'2 Cycling Infrastructure'!A1" display="2 Cycling Infrastructure" xr:uid="{00000000-0004-0000-0A00-000001000000}"/>
    <hyperlink ref="B12" location="'3 Public transport'!A1" display="3 Public transport" xr:uid="{00000000-0004-0000-0A00-000002000000}"/>
    <hyperlink ref="B13" location="'4 Bike rental schemes'!A1" display="4 Bike rental schemes" xr:uid="{00000000-0004-0000-0A00-000003000000}"/>
    <hyperlink ref="B14" location="'5 Accommodation and gastronomy'!A1" display="5 Accommodation and gastronomy" xr:uid="{00000000-0004-0000-0A00-000004000000}"/>
    <hyperlink ref="B15" location="'6 Touristic offers'!A1" display="6 Touristic offers" xr:uid="{00000000-0004-0000-0A00-000005000000}"/>
    <hyperlink ref="B16" location="'7 Monitoring'!A1" display="7 Monitoring" xr:uid="{00000000-0004-0000-0A00-000006000000}"/>
    <hyperlink ref="C7" location="Summary!B23" display="Diagram" xr:uid="{00000000-0004-0000-0A00-000007000000}"/>
    <hyperlink ref="H7" location="Interface!A1" display="←Back to interface" xr:uid="{00000000-0004-0000-0A00-000008000000}"/>
  </hyperlinks>
  <pageMargins left="0.7" right="0.7" top="0.78740157499999996" bottom="0.78740157499999996"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rgb="FF003399"/>
  </sheetPr>
  <dimension ref="A1:M23"/>
  <sheetViews>
    <sheetView showGridLines="0" zoomScale="80" zoomScaleNormal="80" workbookViewId="0">
      <selection activeCell="B21" sqref="B21:C21"/>
    </sheetView>
  </sheetViews>
  <sheetFormatPr defaultColWidth="11.453125" defaultRowHeight="14.5" x14ac:dyDescent="0.35"/>
  <cols>
    <col min="1" max="1" width="4.7265625" style="183" customWidth="1"/>
    <col min="2" max="8" width="11.453125" style="183"/>
    <col min="9" max="9" width="2.7265625" style="183" customWidth="1"/>
    <col min="10" max="16384" width="11.453125" style="183"/>
  </cols>
  <sheetData>
    <row r="1" spans="1:8" customFormat="1" ht="7" customHeight="1" x14ac:dyDescent="0.35"/>
    <row r="2" spans="1:8" customFormat="1" ht="60" customHeight="1" x14ac:dyDescent="0.35"/>
    <row r="3" spans="1:8" customFormat="1" ht="7" customHeight="1" x14ac:dyDescent="0.35"/>
    <row r="4" spans="1:8" s="98" customFormat="1" ht="45" customHeight="1" x14ac:dyDescent="0.35">
      <c r="B4" s="354" t="s">
        <v>95</v>
      </c>
      <c r="C4" s="354"/>
      <c r="D4" s="354"/>
      <c r="E4" s="354"/>
      <c r="F4" s="354"/>
      <c r="G4" s="354"/>
    </row>
    <row r="5" spans="1:8" customFormat="1" ht="7" customHeight="1" x14ac:dyDescent="0.35"/>
    <row r="6" spans="1:8" customFormat="1" x14ac:dyDescent="0.35">
      <c r="A6" t="s">
        <v>91</v>
      </c>
      <c r="B6" s="352" t="s">
        <v>92</v>
      </c>
      <c r="C6" s="352"/>
      <c r="D6" s="352"/>
      <c r="E6" s="352"/>
      <c r="F6" s="352"/>
      <c r="G6" s="352"/>
      <c r="H6" s="5" t="s">
        <v>7</v>
      </c>
    </row>
    <row r="7" spans="1:8" customFormat="1" ht="30" customHeight="1" x14ac:dyDescent="0.35">
      <c r="A7" s="78" t="str">
        <f>'1 Eco-tourism'!A9</f>
        <v>1.1</v>
      </c>
      <c r="B7" s="315" t="str">
        <f>LEFT('1 Eco-tourism'!B9:G9,SEARCH("(1",'1 Eco-tourism'!B9:G9)-2)</f>
        <v>How familiar is your region with the principles of eco-tourism?</v>
      </c>
      <c r="C7" s="316"/>
      <c r="D7" s="316"/>
      <c r="E7" s="316"/>
      <c r="F7" s="316"/>
      <c r="G7" s="316"/>
      <c r="H7" s="11">
        <f>1/(COUNTA($A:$A)-1)</f>
        <v>0.16666666666666666</v>
      </c>
    </row>
    <row r="8" spans="1:8" customFormat="1" ht="10" customHeight="1" x14ac:dyDescent="0.35">
      <c r="A8" s="5"/>
      <c r="B8" s="315"/>
      <c r="C8" s="316"/>
      <c r="D8" s="316"/>
      <c r="E8" s="316"/>
      <c r="F8" s="316"/>
      <c r="G8" s="316"/>
      <c r="H8" s="1"/>
    </row>
    <row r="9" spans="1:8" customFormat="1" ht="30" customHeight="1" x14ac:dyDescent="0.35">
      <c r="A9" s="78" t="str">
        <f>'1 Eco-tourism'!A11</f>
        <v>1.2</v>
      </c>
      <c r="B9" s="315" t="str">
        <f>LEFT('1 Eco-tourism'!B11:G11,SEARCH("(1",'1 Eco-tourism'!B11:G11)-2)</f>
        <v>How high is the contribution of eco-tourism to the touristic income of your region?</v>
      </c>
      <c r="C9" s="316"/>
      <c r="D9" s="316"/>
      <c r="E9" s="316"/>
      <c r="F9" s="316"/>
      <c r="G9" s="316"/>
      <c r="H9" s="11">
        <f>1/(COUNTA($A:$A)-1)</f>
        <v>0.16666666666666666</v>
      </c>
    </row>
    <row r="10" spans="1:8" customFormat="1" ht="10" customHeight="1" x14ac:dyDescent="0.35">
      <c r="A10" s="5"/>
      <c r="B10" s="315"/>
      <c r="C10" s="316"/>
      <c r="D10" s="316"/>
      <c r="E10" s="316"/>
      <c r="F10" s="316"/>
      <c r="G10" s="316"/>
      <c r="H10" s="1"/>
    </row>
    <row r="11" spans="1:8" customFormat="1" ht="30" customHeight="1" x14ac:dyDescent="0.35">
      <c r="A11" s="78" t="str">
        <f>'1 Eco-tourism'!A13</f>
        <v>1.3</v>
      </c>
      <c r="B11" s="315" t="str">
        <f>LEFT('1 Eco-tourism'!B13:G13,SEARCH("(1",'1 Eco-tourism'!B13:G13)-2)</f>
        <v>How important is sustainability in the tourism branch for your region?</v>
      </c>
      <c r="C11" s="316"/>
      <c r="D11" s="316"/>
      <c r="E11" s="316"/>
      <c r="F11" s="316"/>
      <c r="G11" s="316"/>
      <c r="H11" s="11">
        <f>1/(COUNTA($A:$A)-1)</f>
        <v>0.16666666666666666</v>
      </c>
    </row>
    <row r="12" spans="1:8" customFormat="1" ht="10" customHeight="1" x14ac:dyDescent="0.35">
      <c r="A12" s="5"/>
      <c r="B12" s="86"/>
      <c r="C12" s="86"/>
      <c r="D12" s="86"/>
      <c r="E12" s="86"/>
      <c r="F12" s="86"/>
      <c r="G12" s="86"/>
      <c r="H12" s="1"/>
    </row>
    <row r="13" spans="1:8" customFormat="1" ht="30" customHeight="1" x14ac:dyDescent="0.35">
      <c r="A13" s="78" t="str">
        <f>'1 Eco-tourism'!A15</f>
        <v>1.4</v>
      </c>
      <c r="B13" s="315" t="str">
        <f>LEFT('1 Eco-tourism'!B15:G15,SEARCH("(1",'1 Eco-tourism'!B15:G15)-2)</f>
        <v>In which environmental state are your national parks, nature reserves, water bodies and landscapes?</v>
      </c>
      <c r="C13" s="316"/>
      <c r="D13" s="316"/>
      <c r="E13" s="316"/>
      <c r="F13" s="316"/>
      <c r="G13" s="316"/>
      <c r="H13" s="11">
        <f>1/(COUNTA($A:$A)-1)</f>
        <v>0.16666666666666666</v>
      </c>
    </row>
    <row r="14" spans="1:8" customFormat="1" ht="10" customHeight="1" x14ac:dyDescent="0.35">
      <c r="A14" s="5"/>
      <c r="B14" s="86"/>
      <c r="C14" s="86"/>
      <c r="D14" s="86"/>
      <c r="E14" s="86"/>
      <c r="F14" s="86"/>
      <c r="G14" s="96"/>
      <c r="H14" s="1"/>
    </row>
    <row r="15" spans="1:8" customFormat="1" ht="30" customHeight="1" x14ac:dyDescent="0.35">
      <c r="A15" s="78" t="str">
        <f>'1 Eco-tourism'!A17</f>
        <v>1.5</v>
      </c>
      <c r="B15" s="315" t="str">
        <f>LEFT('1 Eco-tourism'!B17:G17,SEARCH("(1",'1 Eco-tourism'!B17:G17)-2)</f>
        <v>How sustainably are these natural areas used for eco-tourism?</v>
      </c>
      <c r="C15" s="316"/>
      <c r="D15" s="316"/>
      <c r="E15" s="316"/>
      <c r="F15" s="316"/>
      <c r="G15" s="316"/>
      <c r="H15" s="11">
        <f>1/(COUNTA($A:$A)-1)</f>
        <v>0.16666666666666666</v>
      </c>
    </row>
    <row r="16" spans="1:8" customFormat="1" ht="10" customHeight="1" x14ac:dyDescent="0.35">
      <c r="A16" s="5"/>
      <c r="B16" s="122"/>
      <c r="C16" s="122"/>
      <c r="D16" s="122"/>
      <c r="E16" s="122"/>
      <c r="F16" s="122"/>
      <c r="G16" s="96"/>
      <c r="H16" s="1"/>
    </row>
    <row r="17" spans="1:13" customFormat="1" ht="30" customHeight="1" x14ac:dyDescent="0.35">
      <c r="A17" s="78" t="str">
        <f>'1 Eco-tourism'!A19</f>
        <v>1.6</v>
      </c>
      <c r="B17" s="315" t="str">
        <f>LEFT('1 Eco-tourism'!B19:G19,SEARCH("(1",'1 Eco-tourism'!B19:G19)-2)</f>
        <v>How important is cycling tourism for tourism strategies in your region?</v>
      </c>
      <c r="C17" s="316"/>
      <c r="D17" s="316"/>
      <c r="E17" s="316"/>
      <c r="F17" s="316"/>
      <c r="G17" s="316"/>
      <c r="H17" s="11">
        <f>1-H15-H13-H11-H9-H7</f>
        <v>0.16666666666666682</v>
      </c>
      <c r="J17" s="351" t="str">
        <f>IF(H17&lt;0,"The sum of the weights should be 100%! 
Please, adjust the weights accordingly.","")</f>
        <v/>
      </c>
      <c r="K17" s="273"/>
      <c r="L17" s="273"/>
      <c r="M17" s="352"/>
    </row>
    <row r="18" spans="1:13" customFormat="1" x14ac:dyDescent="0.35">
      <c r="H18" s="1"/>
    </row>
    <row r="19" spans="1:13" customFormat="1" x14ac:dyDescent="0.35">
      <c r="B19" s="347" t="s">
        <v>90</v>
      </c>
      <c r="C19" s="353"/>
      <c r="H19" s="9">
        <f>H7+H9+H11+H13+H15+H17</f>
        <v>1</v>
      </c>
    </row>
    <row r="20" spans="1:13" customFormat="1" x14ac:dyDescent="0.35">
      <c r="H20" s="1"/>
    </row>
    <row r="21" spans="1:13" customFormat="1" x14ac:dyDescent="0.35">
      <c r="B21" s="347" t="s">
        <v>60</v>
      </c>
      <c r="C21" s="348"/>
    </row>
    <row r="22" spans="1:13" customFormat="1" x14ac:dyDescent="0.35"/>
    <row r="23" spans="1:13" x14ac:dyDescent="0.35">
      <c r="D23" s="211"/>
      <c r="E23" s="211" t="s">
        <v>375</v>
      </c>
    </row>
  </sheetData>
  <sheetProtection sheet="1" objects="1" scenarios="1"/>
  <mergeCells count="13">
    <mergeCell ref="J17:M17"/>
    <mergeCell ref="B21:C21"/>
    <mergeCell ref="B19:C19"/>
    <mergeCell ref="B4:G4"/>
    <mergeCell ref="B6:G6"/>
    <mergeCell ref="B7:G7"/>
    <mergeCell ref="B8:G8"/>
    <mergeCell ref="B9:G9"/>
    <mergeCell ref="B10:G10"/>
    <mergeCell ref="B11:G11"/>
    <mergeCell ref="B13:G13"/>
    <mergeCell ref="B17:G17"/>
    <mergeCell ref="B15:G15"/>
  </mergeCells>
  <hyperlinks>
    <hyperlink ref="B21" location="Interface!A1" display="←Back to interface" xr:uid="{00000000-0004-0000-0B00-000000000000}"/>
    <hyperlink ref="B19" location="Interface!A1" display="←Back to interface" xr:uid="{00000000-0004-0000-0B00-000001000000}"/>
    <hyperlink ref="B19:C19" location="'1 Eco-tourism'!A1" display="← Start assessment" xr:uid="{00000000-0004-0000-0B00-000002000000}"/>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tabColor rgb="FF9FAEE5"/>
  </sheetPr>
  <dimension ref="A1:M25"/>
  <sheetViews>
    <sheetView showGridLines="0" zoomScale="80" zoomScaleNormal="80" workbookViewId="0">
      <selection activeCell="E26" sqref="E26"/>
    </sheetView>
  </sheetViews>
  <sheetFormatPr defaultColWidth="11.453125" defaultRowHeight="14.5" x14ac:dyDescent="0.35"/>
  <cols>
    <col min="1" max="1" width="4.7265625" customWidth="1"/>
    <col min="9" max="9" width="2.7265625" customWidth="1"/>
  </cols>
  <sheetData>
    <row r="1" spans="1:8" ht="7" customHeight="1" x14ac:dyDescent="0.35"/>
    <row r="2" spans="1:8" ht="60" customHeight="1" x14ac:dyDescent="0.35"/>
    <row r="3" spans="1:8" ht="7" customHeight="1" x14ac:dyDescent="0.35"/>
    <row r="4" spans="1:8" s="98" customFormat="1" ht="45" customHeight="1" x14ac:dyDescent="0.35">
      <c r="B4" s="354" t="s">
        <v>94</v>
      </c>
      <c r="C4" s="354"/>
      <c r="D4" s="354"/>
      <c r="E4" s="354"/>
      <c r="F4" s="354"/>
      <c r="G4" s="354"/>
    </row>
    <row r="5" spans="1:8" ht="7" customHeight="1" x14ac:dyDescent="0.35"/>
    <row r="6" spans="1:8" x14ac:dyDescent="0.35">
      <c r="A6" t="s">
        <v>91</v>
      </c>
      <c r="B6" s="352" t="s">
        <v>92</v>
      </c>
      <c r="C6" s="352"/>
      <c r="D6" s="352"/>
      <c r="E6" s="352"/>
      <c r="F6" s="352"/>
      <c r="G6" s="352"/>
      <c r="H6" s="5" t="s">
        <v>7</v>
      </c>
    </row>
    <row r="7" spans="1:8" ht="30" customHeight="1" x14ac:dyDescent="0.35">
      <c r="A7" s="78" t="str">
        <f>'2 Cycling Infrastructure'!A9</f>
        <v>2.1</v>
      </c>
      <c r="B7" s="315" t="str">
        <f>LEFT('2 Cycling Infrastructure'!B9:G9,SEARCH("(1",'2 Cycling Infrastructure'!B9:G9)-2)</f>
        <v xml:space="preserve">How would you assess the general condition of touristic bicycle routes in your region? </v>
      </c>
      <c r="C7" s="316"/>
      <c r="D7" s="316"/>
      <c r="E7" s="316"/>
      <c r="F7" s="316"/>
      <c r="G7" s="316"/>
      <c r="H7" s="11">
        <f>1/(COUNTA($A:$A)-1)</f>
        <v>0.14285714285714285</v>
      </c>
    </row>
    <row r="8" spans="1:8" ht="10" customHeight="1" x14ac:dyDescent="0.35">
      <c r="A8" s="5"/>
      <c r="B8" s="315"/>
      <c r="C8" s="316"/>
      <c r="D8" s="316"/>
      <c r="E8" s="316"/>
      <c r="F8" s="316"/>
      <c r="G8" s="316"/>
      <c r="H8" s="1"/>
    </row>
    <row r="9" spans="1:8" ht="30" customHeight="1" x14ac:dyDescent="0.35">
      <c r="A9" s="78" t="str">
        <f>'2 Cycling Infrastructure'!A11</f>
        <v>2.2</v>
      </c>
      <c r="B9" s="315" t="str">
        <f>LEFT('2 Cycling Infrastructure'!B11:G11,SEARCH("(1",'2 Cycling Infrastructure'!B11:G11)-2)</f>
        <v>How would you assess the density and quality of sign-posting on touristic bicycle routes in your region?</v>
      </c>
      <c r="C9" s="316"/>
      <c r="D9" s="316"/>
      <c r="E9" s="316"/>
      <c r="F9" s="316"/>
      <c r="G9" s="316"/>
      <c r="H9" s="11">
        <f>1/(COUNTA($A:$A)-1)</f>
        <v>0.14285714285714285</v>
      </c>
    </row>
    <row r="10" spans="1:8" ht="10" customHeight="1" x14ac:dyDescent="0.35">
      <c r="A10" s="5"/>
      <c r="B10" s="315"/>
      <c r="C10" s="316"/>
      <c r="D10" s="316"/>
      <c r="E10" s="316"/>
      <c r="F10" s="316"/>
      <c r="G10" s="316"/>
      <c r="H10" s="1"/>
    </row>
    <row r="11" spans="1:8" ht="30" customHeight="1" x14ac:dyDescent="0.35">
      <c r="A11" s="78" t="str">
        <f>'2 Cycling Infrastructure'!A13</f>
        <v>2.3</v>
      </c>
      <c r="B11" s="315" t="str">
        <f>LEFT('2 Cycling Infrastructure'!B13:G13,SEARCH("(1",'2 Cycling Infrastructure'!B13:G13)-2)</f>
        <v>Is the sign-posting of touristic bicycle routes in your region uniform and consistent?</v>
      </c>
      <c r="C11" s="316"/>
      <c r="D11" s="316"/>
      <c r="E11" s="316"/>
      <c r="F11" s="316"/>
      <c r="G11" s="316"/>
      <c r="H11" s="11">
        <f>1/(COUNTA($A:$A)-1)</f>
        <v>0.14285714285714285</v>
      </c>
    </row>
    <row r="12" spans="1:8" ht="10" customHeight="1" x14ac:dyDescent="0.35">
      <c r="A12" s="5"/>
      <c r="B12" s="86"/>
      <c r="C12" s="86"/>
      <c r="D12" s="86"/>
      <c r="E12" s="86"/>
      <c r="F12" s="86"/>
      <c r="G12" s="86"/>
      <c r="H12" s="1"/>
    </row>
    <row r="13" spans="1:8" ht="30" customHeight="1" x14ac:dyDescent="0.35">
      <c r="A13" s="78" t="str">
        <f>'2 Cycling Infrastructure'!A15</f>
        <v>2.4</v>
      </c>
      <c r="B13" s="315" t="str">
        <f>LEFT('2 Cycling Infrastructure'!B15:G15,SEARCH("(1",'2 Cycling Infrastructure'!B15:G15)-2)</f>
        <v>How would you assess the quantity and quality of bicycle parking facilities in the vicinity of your touristic bicycle routes?</v>
      </c>
      <c r="C13" s="316"/>
      <c r="D13" s="316"/>
      <c r="E13" s="316"/>
      <c r="F13" s="316"/>
      <c r="G13" s="316"/>
      <c r="H13" s="11">
        <f>1/(COUNTA($A:$A)-1)</f>
        <v>0.14285714285714285</v>
      </c>
    </row>
    <row r="14" spans="1:8" ht="10" customHeight="1" x14ac:dyDescent="0.35">
      <c r="A14" s="5"/>
      <c r="B14" s="86"/>
      <c r="C14" s="86"/>
      <c r="D14" s="86"/>
      <c r="E14" s="86"/>
      <c r="F14" s="86"/>
      <c r="G14" s="86"/>
      <c r="H14" s="1"/>
    </row>
    <row r="15" spans="1:8" ht="30" customHeight="1" x14ac:dyDescent="0.35">
      <c r="A15" s="78" t="str">
        <f>'2 Cycling Infrastructure'!A17</f>
        <v>2.5</v>
      </c>
      <c r="B15" s="315" t="str">
        <f>LEFT('2 Cycling Infrastructure'!B17:G17,SEARCH("(1",'2 Cycling Infrastructure'!B17:G17)-2)</f>
        <v>How would you assess the quality and frequency of maintenance of your touristic bicycle routes?</v>
      </c>
      <c r="C15" s="316"/>
      <c r="D15" s="316"/>
      <c r="E15" s="316"/>
      <c r="F15" s="316"/>
      <c r="G15" s="316"/>
      <c r="H15" s="11">
        <f>1/(COUNTA($A:$A)-1)</f>
        <v>0.14285714285714285</v>
      </c>
    </row>
    <row r="16" spans="1:8" ht="10" customHeight="1" x14ac:dyDescent="0.35">
      <c r="A16" s="5"/>
      <c r="B16" s="86"/>
      <c r="C16" s="86"/>
      <c r="D16" s="86"/>
      <c r="E16" s="86"/>
      <c r="F16" s="86"/>
      <c r="G16" s="96"/>
      <c r="H16" s="1"/>
    </row>
    <row r="17" spans="1:13" ht="30" customHeight="1" x14ac:dyDescent="0.35">
      <c r="A17" s="78" t="str">
        <f>'2 Cycling Infrastructure'!A19</f>
        <v>2.6</v>
      </c>
      <c r="B17" s="315" t="str">
        <f>LEFT('2 Cycling Infrastructure'!B19:G19,SEARCH("(1",'2 Cycling Infrastructure'!B19:G19)-2)</f>
        <v>How would you assess the quantity and quality of resting places/shelters along your touristic bicycle routes?</v>
      </c>
      <c r="C17" s="316"/>
      <c r="D17" s="316"/>
      <c r="E17" s="316"/>
      <c r="F17" s="316"/>
      <c r="G17" s="316"/>
      <c r="H17" s="11">
        <f>1/(COUNTA($A:$A)-1)</f>
        <v>0.14285714285714285</v>
      </c>
      <c r="J17" s="351" t="str">
        <f>IF(H17&lt;0,"The sum of the weights should be 100%! 
Please, adjust the weights accordingly.","")</f>
        <v/>
      </c>
      <c r="K17" s="273"/>
      <c r="L17" s="273"/>
      <c r="M17" s="352"/>
    </row>
    <row r="18" spans="1:13" ht="10" customHeight="1" x14ac:dyDescent="0.35">
      <c r="A18" s="78"/>
      <c r="B18" s="86"/>
      <c r="C18" s="87"/>
      <c r="D18" s="87"/>
      <c r="E18" s="87"/>
      <c r="F18" s="87"/>
      <c r="G18" s="87"/>
      <c r="H18" s="10"/>
      <c r="J18" s="99"/>
      <c r="K18" s="83"/>
      <c r="L18" s="83"/>
      <c r="M18" s="85"/>
    </row>
    <row r="19" spans="1:13" ht="30" customHeight="1" x14ac:dyDescent="0.35">
      <c r="A19" s="78" t="str">
        <f>'2 Cycling Infrastructure'!A21</f>
        <v>2.7</v>
      </c>
      <c r="B19" s="315" t="str">
        <f>LEFT('2 Cycling Infrastructure'!B21:G21,SEARCH("(1",'2 Cycling Infrastructure'!B21:G21)-2)</f>
        <v>How would you assess the quality of information material provided for potential users of your touristic bicycle routes (e.g. maps, etc.)?</v>
      </c>
      <c r="C19" s="316"/>
      <c r="D19" s="316"/>
      <c r="E19" s="316"/>
      <c r="F19" s="316"/>
      <c r="G19" s="316"/>
      <c r="H19" s="11">
        <f>1-H7-H9-H11-H13-H15-H17</f>
        <v>0.14285714285714307</v>
      </c>
      <c r="J19" s="99"/>
      <c r="K19" s="83"/>
      <c r="L19" s="83"/>
      <c r="M19" s="85"/>
    </row>
    <row r="20" spans="1:13" x14ac:dyDescent="0.35">
      <c r="H20" s="1"/>
    </row>
    <row r="21" spans="1:13" x14ac:dyDescent="0.35">
      <c r="B21" s="347" t="s">
        <v>90</v>
      </c>
      <c r="C21" s="353"/>
      <c r="H21" s="9">
        <f>H7+H9+H11+H13+H15+H17+H19</f>
        <v>1</v>
      </c>
    </row>
    <row r="22" spans="1:13" x14ac:dyDescent="0.35">
      <c r="H22" s="1"/>
    </row>
    <row r="23" spans="1:13" x14ac:dyDescent="0.35">
      <c r="B23" s="347" t="s">
        <v>60</v>
      </c>
      <c r="C23" s="348"/>
    </row>
    <row r="25" spans="1:13" x14ac:dyDescent="0.35">
      <c r="E25" s="204" t="s">
        <v>375</v>
      </c>
    </row>
  </sheetData>
  <sheetProtection sheet="1" objects="1" scenarios="1"/>
  <mergeCells count="14">
    <mergeCell ref="B23:C23"/>
    <mergeCell ref="B19:G19"/>
    <mergeCell ref="B11:G11"/>
    <mergeCell ref="B13:G13"/>
    <mergeCell ref="B15:G15"/>
    <mergeCell ref="B17:G17"/>
    <mergeCell ref="J17:M17"/>
    <mergeCell ref="B21:C21"/>
    <mergeCell ref="B4:G4"/>
    <mergeCell ref="B6:G6"/>
    <mergeCell ref="B7:G7"/>
    <mergeCell ref="B8:G8"/>
    <mergeCell ref="B9:G9"/>
    <mergeCell ref="B10:G10"/>
  </mergeCells>
  <conditionalFormatting sqref="H18">
    <cfRule type="cellIs" dxfId="1" priority="2" operator="lessThan">
      <formula>0</formula>
    </cfRule>
  </conditionalFormatting>
  <hyperlinks>
    <hyperlink ref="B23" location="Interface!A1" display="←Back to interface" xr:uid="{00000000-0004-0000-0C00-000000000000}"/>
    <hyperlink ref="B21" location="Interface!A1" display="←Back to interface" xr:uid="{00000000-0004-0000-0C00-000001000000}"/>
    <hyperlink ref="B21:C21" location="'2 Cycling Infrastructure'!A1" display="← Start assessment" xr:uid="{00000000-0004-0000-0C00-000002000000}"/>
  </hyperlinks>
  <pageMargins left="0.7" right="0.7" top="0.78740157499999996" bottom="0.78740157499999996"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FFCC00"/>
  </sheetPr>
  <dimension ref="A1:M23"/>
  <sheetViews>
    <sheetView showGridLines="0" zoomScale="80" zoomScaleNormal="80" workbookViewId="0">
      <selection activeCell="E23" sqref="E23"/>
    </sheetView>
  </sheetViews>
  <sheetFormatPr defaultColWidth="11.453125" defaultRowHeight="14.5" x14ac:dyDescent="0.35"/>
  <cols>
    <col min="1" max="1" width="4.7265625" customWidth="1"/>
    <col min="9" max="9" width="2.7265625" customWidth="1"/>
  </cols>
  <sheetData>
    <row r="1" spans="1:8" ht="7" customHeight="1" x14ac:dyDescent="0.35"/>
    <row r="2" spans="1:8" ht="60" customHeight="1" x14ac:dyDescent="0.35"/>
    <row r="3" spans="1:8" ht="7" customHeight="1" x14ac:dyDescent="0.35"/>
    <row r="4" spans="1:8" s="98" customFormat="1" ht="45" customHeight="1" x14ac:dyDescent="0.35">
      <c r="B4" s="354" t="s">
        <v>93</v>
      </c>
      <c r="C4" s="354"/>
      <c r="D4" s="354"/>
      <c r="E4" s="354"/>
      <c r="F4" s="354"/>
      <c r="G4" s="354"/>
    </row>
    <row r="5" spans="1:8" ht="7" customHeight="1" x14ac:dyDescent="0.35"/>
    <row r="6" spans="1:8" x14ac:dyDescent="0.35">
      <c r="A6" t="s">
        <v>91</v>
      </c>
      <c r="B6" s="352" t="s">
        <v>92</v>
      </c>
      <c r="C6" s="352"/>
      <c r="D6" s="352"/>
      <c r="E6" s="352"/>
      <c r="F6" s="352"/>
      <c r="G6" s="352"/>
      <c r="H6" s="5" t="s">
        <v>7</v>
      </c>
    </row>
    <row r="7" spans="1:8" ht="30" customHeight="1" x14ac:dyDescent="0.35">
      <c r="A7" s="78" t="str">
        <f>'3 Public transport'!A9</f>
        <v>3.1</v>
      </c>
      <c r="B7" s="315" t="str">
        <f>LEFT('3 Public transport'!B9:G9,SEARCH("(1",'3 Public transport'!B9:G9)-2)</f>
        <v>How easy is it for tourists to get to your region using pubilc transport?</v>
      </c>
      <c r="C7" s="316"/>
      <c r="D7" s="316"/>
      <c r="E7" s="316"/>
      <c r="F7" s="316"/>
      <c r="G7" s="316"/>
      <c r="H7" s="11">
        <f>1/(COUNTA($A:$A)-1)</f>
        <v>0.16666666666666666</v>
      </c>
    </row>
    <row r="8" spans="1:8" ht="10" customHeight="1" x14ac:dyDescent="0.35">
      <c r="A8" s="78"/>
      <c r="B8" s="122"/>
      <c r="C8" s="123"/>
      <c r="D8" s="123"/>
      <c r="E8" s="123"/>
      <c r="F8" s="123"/>
      <c r="G8" s="123"/>
      <c r="H8" s="1"/>
    </row>
    <row r="9" spans="1:8" ht="30" customHeight="1" x14ac:dyDescent="0.35">
      <c r="A9" s="78" t="str">
        <f>'3 Public transport'!A11</f>
        <v>3.2</v>
      </c>
      <c r="B9" s="315" t="str">
        <f>LEFT('3 Public transport'!B11:G11,SEARCH("(1",'3 Public transport'!B11:G11)-2)</f>
        <v xml:space="preserve">How easy is it for tourists to travel within your region by public transport? </v>
      </c>
      <c r="C9" s="316"/>
      <c r="D9" s="316"/>
      <c r="E9" s="316"/>
      <c r="F9" s="316"/>
      <c r="G9" s="316"/>
      <c r="H9" s="11">
        <f>1/(COUNTA($A:$A)-1)</f>
        <v>0.16666666666666666</v>
      </c>
    </row>
    <row r="10" spans="1:8" ht="10" customHeight="1" x14ac:dyDescent="0.35">
      <c r="A10" s="5"/>
      <c r="B10" s="122"/>
      <c r="C10" s="123"/>
      <c r="D10" s="123"/>
      <c r="E10" s="123"/>
      <c r="F10" s="123"/>
      <c r="G10" s="123"/>
      <c r="H10" s="1"/>
    </row>
    <row r="11" spans="1:8" ht="30" customHeight="1" x14ac:dyDescent="0.35">
      <c r="A11" s="78" t="str">
        <f>'3 Public transport'!A13</f>
        <v>3.3</v>
      </c>
      <c r="B11" s="315" t="str">
        <f>LEFT('3 Public transport'!B13:G13,SEARCH("(1",'3 Public transport'!B13:G13)-2)</f>
        <v xml:space="preserve">How frequent are public transport connections within your region? </v>
      </c>
      <c r="C11" s="316"/>
      <c r="D11" s="316"/>
      <c r="E11" s="316"/>
      <c r="F11" s="316"/>
      <c r="G11" s="316"/>
      <c r="H11" s="11">
        <f>1/(COUNTA($A:$A)-1)</f>
        <v>0.16666666666666666</v>
      </c>
    </row>
    <row r="12" spans="1:8" ht="10" customHeight="1" x14ac:dyDescent="0.35">
      <c r="A12" s="5"/>
      <c r="B12" s="315"/>
      <c r="C12" s="316"/>
      <c r="D12" s="316"/>
      <c r="E12" s="316"/>
      <c r="F12" s="316"/>
      <c r="G12" s="316"/>
      <c r="H12" s="1"/>
    </row>
    <row r="13" spans="1:8" ht="30" customHeight="1" x14ac:dyDescent="0.35">
      <c r="A13" s="78" t="str">
        <f>'3 Public transport'!A15</f>
        <v>3.4</v>
      </c>
      <c r="B13" s="315" t="str">
        <f>LEFT('3 Public transport'!B15:G15,SEARCH("(1",'3 Public transport'!B15:G15)-2)</f>
        <v xml:space="preserve">How easy is it to transport a bicycle by public transport? </v>
      </c>
      <c r="C13" s="316"/>
      <c r="D13" s="316"/>
      <c r="E13" s="316"/>
      <c r="F13" s="316"/>
      <c r="G13" s="316"/>
      <c r="H13" s="11">
        <f>1/(COUNTA($A:$A)-1)</f>
        <v>0.16666666666666666</v>
      </c>
    </row>
    <row r="14" spans="1:8" ht="10" customHeight="1" x14ac:dyDescent="0.35">
      <c r="A14" s="5"/>
      <c r="B14" s="86"/>
      <c r="C14" s="86"/>
      <c r="D14" s="86"/>
      <c r="E14" s="86"/>
      <c r="F14" s="86"/>
      <c r="G14" s="86"/>
      <c r="H14" s="1"/>
    </row>
    <row r="15" spans="1:8" ht="30" customHeight="1" x14ac:dyDescent="0.35">
      <c r="A15" s="78" t="str">
        <f>'3 Public transport'!A17</f>
        <v>3.5</v>
      </c>
      <c r="B15" s="315" t="str">
        <f>LEFT('3 Public transport'!B17:G17,SEARCH("(1",'3 Public transport'!B17:G17)-2)</f>
        <v>How would you assess the quantity and quality of bicycle parking facilities at public transport stations?</v>
      </c>
      <c r="C15" s="316"/>
      <c r="D15" s="316"/>
      <c r="E15" s="316"/>
      <c r="F15" s="316"/>
      <c r="G15" s="316"/>
      <c r="H15" s="11">
        <f>1/(COUNTA($A:$A)-1)</f>
        <v>0.16666666666666666</v>
      </c>
    </row>
    <row r="16" spans="1:8" ht="10" customHeight="1" x14ac:dyDescent="0.35">
      <c r="A16" s="5"/>
      <c r="B16" s="86"/>
      <c r="C16" s="86"/>
      <c r="D16" s="86"/>
      <c r="E16" s="86"/>
      <c r="F16" s="86"/>
      <c r="G16" s="96"/>
      <c r="H16" s="1"/>
    </row>
    <row r="17" spans="1:13" ht="30" customHeight="1" x14ac:dyDescent="0.35">
      <c r="A17" s="78" t="str">
        <f>'3 Public transport'!A19</f>
        <v>3.6</v>
      </c>
      <c r="B17" s="315" t="str">
        <f>LEFT('3 Public transport'!B19:G19,SEARCH("(1",'3 Public transport'!B19:G19)-2)</f>
        <v>How would you assess the quality of support and information for tourists at public transport stations?</v>
      </c>
      <c r="C17" s="316"/>
      <c r="D17" s="316"/>
      <c r="E17" s="316"/>
      <c r="F17" s="316"/>
      <c r="G17" s="316"/>
      <c r="H17" s="10">
        <f>1-H15-H13-H11-H9-H7</f>
        <v>0.16666666666666682</v>
      </c>
      <c r="J17" s="351" t="str">
        <f>IF(H17&lt;0,"The sum of the weights should be 100%! 
Please, adjust the weights accordingly.","")</f>
        <v/>
      </c>
      <c r="K17" s="273"/>
      <c r="L17" s="273"/>
      <c r="M17" s="352"/>
    </row>
    <row r="18" spans="1:13" x14ac:dyDescent="0.35">
      <c r="H18" s="1"/>
    </row>
    <row r="19" spans="1:13" x14ac:dyDescent="0.35">
      <c r="B19" s="347" t="s">
        <v>90</v>
      </c>
      <c r="C19" s="353"/>
      <c r="H19" s="9">
        <f>H7+H9+H11+H13+H15+H17</f>
        <v>1</v>
      </c>
    </row>
    <row r="20" spans="1:13" x14ac:dyDescent="0.35">
      <c r="H20" s="1"/>
    </row>
    <row r="21" spans="1:13" x14ac:dyDescent="0.35">
      <c r="B21" s="347" t="s">
        <v>60</v>
      </c>
      <c r="C21" s="348"/>
    </row>
    <row r="23" spans="1:13" x14ac:dyDescent="0.35">
      <c r="E23" s="204" t="s">
        <v>375</v>
      </c>
    </row>
  </sheetData>
  <sheetProtection sheet="1" objects="1" scenarios="1"/>
  <mergeCells count="12">
    <mergeCell ref="B21:C21"/>
    <mergeCell ref="B13:G13"/>
    <mergeCell ref="B15:G15"/>
    <mergeCell ref="B17:G17"/>
    <mergeCell ref="J17:M17"/>
    <mergeCell ref="B19:C19"/>
    <mergeCell ref="B12:G12"/>
    <mergeCell ref="B4:G4"/>
    <mergeCell ref="B6:G6"/>
    <mergeCell ref="B7:G7"/>
    <mergeCell ref="B9:G9"/>
    <mergeCell ref="B11:G11"/>
  </mergeCells>
  <conditionalFormatting sqref="H17">
    <cfRule type="cellIs" dxfId="0" priority="1" operator="lessThan">
      <formula>0</formula>
    </cfRule>
  </conditionalFormatting>
  <hyperlinks>
    <hyperlink ref="B21" location="Interface!A1" display="←Back to interface" xr:uid="{00000000-0004-0000-0D00-000000000000}"/>
    <hyperlink ref="B19" location="Interface!A1" display="←Back to interface" xr:uid="{00000000-0004-0000-0D00-000001000000}"/>
    <hyperlink ref="B19:C19" location="'3 Public transport'!A1" display="← Start assessment" xr:uid="{00000000-0004-0000-0D00-000002000000}"/>
  </hyperlinks>
  <pageMargins left="0.7" right="0.7" top="0.78740157499999996" bottom="0.78740157499999996"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tabColor rgb="FFABD91A"/>
  </sheetPr>
  <dimension ref="A1:M20"/>
  <sheetViews>
    <sheetView showGridLines="0" zoomScale="80" zoomScaleNormal="80" workbookViewId="0">
      <selection activeCell="E20" sqref="E20"/>
    </sheetView>
  </sheetViews>
  <sheetFormatPr defaultColWidth="11.453125" defaultRowHeight="14.5" x14ac:dyDescent="0.35"/>
  <cols>
    <col min="1" max="1" width="4.7265625" customWidth="1"/>
    <col min="9" max="9" width="2.7265625" customWidth="1"/>
  </cols>
  <sheetData>
    <row r="1" spans="1:13" ht="7" customHeight="1" x14ac:dyDescent="0.35"/>
    <row r="2" spans="1:13" ht="60" customHeight="1" x14ac:dyDescent="0.35"/>
    <row r="3" spans="1:13" ht="7" customHeight="1" x14ac:dyDescent="0.35"/>
    <row r="4" spans="1:13" s="98" customFormat="1" ht="45" customHeight="1" x14ac:dyDescent="0.35">
      <c r="B4" s="354" t="s">
        <v>96</v>
      </c>
      <c r="C4" s="354"/>
      <c r="D4" s="354"/>
      <c r="E4" s="354"/>
      <c r="F4" s="354"/>
      <c r="G4" s="354"/>
    </row>
    <row r="5" spans="1:13" ht="7" customHeight="1" x14ac:dyDescent="0.35"/>
    <row r="6" spans="1:13" x14ac:dyDescent="0.35">
      <c r="A6" t="s">
        <v>91</v>
      </c>
      <c r="B6" s="352" t="s">
        <v>92</v>
      </c>
      <c r="C6" s="352"/>
      <c r="D6" s="352"/>
      <c r="E6" s="352"/>
      <c r="F6" s="352"/>
      <c r="G6" s="352"/>
      <c r="H6" s="5" t="s">
        <v>7</v>
      </c>
    </row>
    <row r="7" spans="1:13" ht="30" customHeight="1" x14ac:dyDescent="0.35">
      <c r="A7" s="78" t="str">
        <f>'4 Bike rental schemes'!A9</f>
        <v>4.1</v>
      </c>
      <c r="B7" s="315" t="str">
        <f>LEFT('4 Bike rental schemes'!B9:G9,SEARCH("(1",'4 Bike rental schemes'!B9:G9)-2)</f>
        <v>Which rental schemes does your region offer?</v>
      </c>
      <c r="C7" s="316"/>
      <c r="D7" s="316"/>
      <c r="E7" s="316"/>
      <c r="F7" s="316"/>
      <c r="G7" s="316"/>
      <c r="H7" s="11">
        <f>1/(COUNTA($A:$A)-1)</f>
        <v>0.25</v>
      </c>
    </row>
    <row r="8" spans="1:13" ht="10" customHeight="1" x14ac:dyDescent="0.35">
      <c r="A8" s="78"/>
      <c r="B8" s="126"/>
      <c r="C8" s="129"/>
      <c r="D8" s="129"/>
      <c r="E8" s="129"/>
      <c r="F8" s="129"/>
      <c r="G8" s="129"/>
      <c r="H8" s="1"/>
    </row>
    <row r="9" spans="1:13" ht="30" customHeight="1" x14ac:dyDescent="0.35">
      <c r="A9" s="78" t="str">
        <f>'4 Bike rental schemes'!A11</f>
        <v>4.2</v>
      </c>
      <c r="B9" s="315" t="str">
        <f>LEFT('4 Bike rental schemes'!B11:G11,SEARCH("(1",'4 Bike rental schemes'!B11:G11)-2)</f>
        <v>How would you assess the quality of rental schemes/stores/offers in your region?</v>
      </c>
      <c r="C9" s="316"/>
      <c r="D9" s="316"/>
      <c r="E9" s="316"/>
      <c r="F9" s="316"/>
      <c r="G9" s="316"/>
      <c r="H9" s="11">
        <f>1/(COUNTA($A:$A)-1)</f>
        <v>0.25</v>
      </c>
    </row>
    <row r="10" spans="1:13" ht="10" customHeight="1" x14ac:dyDescent="0.35">
      <c r="A10" s="78"/>
      <c r="B10" s="124"/>
      <c r="C10" s="125"/>
      <c r="D10" s="125"/>
      <c r="E10" s="125"/>
      <c r="F10" s="125"/>
      <c r="G10" s="125"/>
      <c r="H10" s="1"/>
    </row>
    <row r="11" spans="1:13" ht="30" customHeight="1" x14ac:dyDescent="0.35">
      <c r="A11" s="78" t="str">
        <f>'4 Bike rental schemes'!A13</f>
        <v>4.3</v>
      </c>
      <c r="B11" s="315" t="str">
        <f>LEFT('4 Bike rental schemes'!B13:G13,SEARCH("(1",'4 Bike rental schemes'!B13:G13)-2)</f>
        <v xml:space="preserve">How would you assess the quality of information about rental schemes? </v>
      </c>
      <c r="C11" s="316"/>
      <c r="D11" s="316"/>
      <c r="E11" s="316"/>
      <c r="F11" s="316"/>
      <c r="G11" s="316"/>
      <c r="H11" s="11">
        <f>1/(COUNTA($A:$A)-1)</f>
        <v>0.25</v>
      </c>
    </row>
    <row r="12" spans="1:13" ht="10" customHeight="1" x14ac:dyDescent="0.35">
      <c r="A12" s="5"/>
      <c r="B12" s="124"/>
      <c r="C12" s="125"/>
      <c r="D12" s="125"/>
      <c r="E12" s="125"/>
      <c r="F12" s="125"/>
      <c r="G12" s="125"/>
      <c r="H12" s="1"/>
    </row>
    <row r="13" spans="1:13" ht="30" customHeight="1" x14ac:dyDescent="0.35">
      <c r="A13" s="78" t="str">
        <f>'4 Bike rental schemes'!A15</f>
        <v>4.4</v>
      </c>
      <c r="B13" s="315" t="str">
        <f>LEFT('4 Bike rental schemes'!B15:G15,SEARCH("(1",'4 Bike rental schemes'!B15:G15)-2)</f>
        <v xml:space="preserve">How widespread is the possibility of e-bike rentals in your region? </v>
      </c>
      <c r="C13" s="316"/>
      <c r="D13" s="316"/>
      <c r="E13" s="316"/>
      <c r="F13" s="316"/>
      <c r="G13" s="316"/>
      <c r="H13" s="11">
        <f>1-H11-H9-H7</f>
        <v>0.25</v>
      </c>
      <c r="J13" s="351" t="str">
        <f>IF(H13&lt;0,"The sum of the weights should be 100%! 
Please, adjust the weights accordingly.","")</f>
        <v/>
      </c>
      <c r="K13" s="273"/>
      <c r="L13" s="273"/>
      <c r="M13" s="352"/>
    </row>
    <row r="14" spans="1:13" ht="10" customHeight="1" x14ac:dyDescent="0.35">
      <c r="A14" s="5"/>
      <c r="B14" s="315"/>
      <c r="C14" s="316"/>
      <c r="D14" s="316"/>
      <c r="E14" s="316"/>
      <c r="F14" s="316"/>
      <c r="G14" s="316"/>
      <c r="H14" s="1"/>
    </row>
    <row r="15" spans="1:13" x14ac:dyDescent="0.35">
      <c r="H15" s="1"/>
    </row>
    <row r="16" spans="1:13" x14ac:dyDescent="0.35">
      <c r="B16" s="347" t="s">
        <v>90</v>
      </c>
      <c r="C16" s="353"/>
      <c r="H16" s="9">
        <f>H7+H9+H11+H13</f>
        <v>1</v>
      </c>
    </row>
    <row r="17" spans="2:8" x14ac:dyDescent="0.35">
      <c r="H17" s="1"/>
    </row>
    <row r="18" spans="2:8" x14ac:dyDescent="0.35">
      <c r="B18" s="347" t="s">
        <v>60</v>
      </c>
      <c r="C18" s="348"/>
    </row>
    <row r="20" spans="2:8" x14ac:dyDescent="0.35">
      <c r="E20" s="204" t="s">
        <v>375</v>
      </c>
    </row>
  </sheetData>
  <sheetProtection sheet="1" objects="1" scenarios="1"/>
  <mergeCells count="10">
    <mergeCell ref="J13:M13"/>
    <mergeCell ref="B16:C16"/>
    <mergeCell ref="B18:C18"/>
    <mergeCell ref="B4:G4"/>
    <mergeCell ref="B6:G6"/>
    <mergeCell ref="B7:G7"/>
    <mergeCell ref="B11:G11"/>
    <mergeCell ref="B13:G13"/>
    <mergeCell ref="B14:G14"/>
    <mergeCell ref="B9:G9"/>
  </mergeCells>
  <hyperlinks>
    <hyperlink ref="B18" location="Interface!A1" display="←Back to interface" xr:uid="{00000000-0004-0000-0E00-000000000000}"/>
    <hyperlink ref="B16" location="Interface!A1" display="←Back to interface" xr:uid="{00000000-0004-0000-0E00-000001000000}"/>
    <hyperlink ref="B16:C16" location="'4 Bike rental schemes'!A1" display="← Start assessment" xr:uid="{00000000-0004-0000-0E00-000002000000}"/>
  </hyperlinks>
  <pageMargins left="0.7" right="0.7" top="0.78740157499999996" bottom="0.78740157499999996"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tabColor rgb="FFFBBF18"/>
  </sheetPr>
  <dimension ref="A1:M19"/>
  <sheetViews>
    <sheetView showGridLines="0" zoomScale="80" zoomScaleNormal="80" workbookViewId="0">
      <selection activeCell="E19" sqref="E19"/>
    </sheetView>
  </sheetViews>
  <sheetFormatPr defaultColWidth="11.453125" defaultRowHeight="14.5" x14ac:dyDescent="0.35"/>
  <cols>
    <col min="1" max="1" width="4.7265625" customWidth="1"/>
    <col min="9" max="9" width="2.7265625" customWidth="1"/>
  </cols>
  <sheetData>
    <row r="1" spans="1:13" ht="7" customHeight="1" x14ac:dyDescent="0.35"/>
    <row r="2" spans="1:13" ht="60" customHeight="1" x14ac:dyDescent="0.35"/>
    <row r="3" spans="1:13" ht="7" customHeight="1" x14ac:dyDescent="0.35"/>
    <row r="4" spans="1:13" s="98" customFormat="1" ht="45" customHeight="1" x14ac:dyDescent="0.35">
      <c r="B4" s="354" t="s">
        <v>158</v>
      </c>
      <c r="C4" s="354"/>
      <c r="D4" s="354"/>
      <c r="E4" s="354"/>
      <c r="F4" s="354"/>
      <c r="G4" s="354"/>
    </row>
    <row r="5" spans="1:13" ht="7" customHeight="1" x14ac:dyDescent="0.35"/>
    <row r="6" spans="1:13" x14ac:dyDescent="0.35">
      <c r="A6" t="s">
        <v>91</v>
      </c>
      <c r="B6" s="352" t="s">
        <v>92</v>
      </c>
      <c r="C6" s="352"/>
      <c r="D6" s="352"/>
      <c r="E6" s="352"/>
      <c r="F6" s="352"/>
      <c r="G6" s="352"/>
      <c r="H6" s="5" t="s">
        <v>7</v>
      </c>
    </row>
    <row r="7" spans="1:13" ht="30" customHeight="1" x14ac:dyDescent="0.35">
      <c r="A7" s="78" t="str">
        <f>'5 Accommodation and gastronomy'!A9</f>
        <v>5.1</v>
      </c>
      <c r="B7" s="315" t="str">
        <f>LEFT('5 Accommodation and gastronomy'!B9:G9,SEARCH("(1",'5 Accommodation and gastronomy'!B9:G9)-2)</f>
        <v>How would you assess the quantity and quality of cycle-friendly offers for accommodation?</v>
      </c>
      <c r="C7" s="316"/>
      <c r="D7" s="316"/>
      <c r="E7" s="316"/>
      <c r="F7" s="316"/>
      <c r="G7" s="316"/>
      <c r="H7" s="11">
        <f>1/(COUNTA($A:$A)-1)</f>
        <v>0.25</v>
      </c>
    </row>
    <row r="8" spans="1:13" ht="10" customHeight="1" x14ac:dyDescent="0.35">
      <c r="A8" s="5"/>
      <c r="B8" s="315"/>
      <c r="C8" s="316"/>
      <c r="D8" s="316"/>
      <c r="E8" s="316"/>
      <c r="F8" s="316"/>
      <c r="G8" s="316"/>
      <c r="H8" s="1"/>
    </row>
    <row r="9" spans="1:13" ht="30" customHeight="1" x14ac:dyDescent="0.35">
      <c r="A9" s="78" t="str">
        <f>'5 Accommodation and gastronomy'!A11</f>
        <v>5.2</v>
      </c>
      <c r="B9" s="315" t="str">
        <f>LEFT('5 Accommodation and gastronomy'!B11:G11,SEARCH("(1",'5 Accommodation and gastronomy'!B11:G11)-2)</f>
        <v>How would you assess the quantity and quality of cycle-friendly offers for the gastronomy?</v>
      </c>
      <c r="C9" s="316"/>
      <c r="D9" s="316"/>
      <c r="E9" s="316"/>
      <c r="F9" s="316"/>
      <c r="G9" s="316"/>
      <c r="H9" s="11">
        <f>1/(COUNTA($A:$A)-1)</f>
        <v>0.25</v>
      </c>
    </row>
    <row r="10" spans="1:13" ht="10" customHeight="1" x14ac:dyDescent="0.35">
      <c r="A10" s="5"/>
      <c r="B10" s="124"/>
      <c r="C10" s="125"/>
      <c r="D10" s="125"/>
      <c r="E10" s="125"/>
      <c r="F10" s="125"/>
      <c r="G10" s="125"/>
      <c r="H10" s="1"/>
    </row>
    <row r="11" spans="1:13" ht="30" customHeight="1" x14ac:dyDescent="0.35">
      <c r="A11" s="78" t="str">
        <f>'5 Accommodation and gastronomy'!A13</f>
        <v>5.3</v>
      </c>
      <c r="B11" s="315" t="str">
        <f>LEFT('5 Accommodation and gastronomy'!B13:G13,SEARCH("(1",'5 Accommodation and gastronomy'!B13:G13)-2)</f>
        <v>How easy is it to get information about rental services, touristic tours , points of interest, etc. at accommodations?</v>
      </c>
      <c r="C11" s="316"/>
      <c r="D11" s="316"/>
      <c r="E11" s="316"/>
      <c r="F11" s="316"/>
      <c r="G11" s="316"/>
      <c r="H11" s="11">
        <f>1/(COUNTA($A:$A)-1)</f>
        <v>0.25</v>
      </c>
    </row>
    <row r="12" spans="1:13" ht="10" customHeight="1" x14ac:dyDescent="0.35">
      <c r="A12" s="5"/>
      <c r="B12" s="315"/>
      <c r="C12" s="316"/>
      <c r="D12" s="316"/>
      <c r="E12" s="316"/>
      <c r="F12" s="316"/>
      <c r="G12" s="316"/>
      <c r="H12" s="1"/>
    </row>
    <row r="13" spans="1:13" ht="30" customHeight="1" x14ac:dyDescent="0.35">
      <c r="A13" s="78" t="str">
        <f>'5 Accommodation and gastronomy'!A15</f>
        <v>5.4</v>
      </c>
      <c r="B13" s="315" t="str">
        <f>LEFT('5 Accommodation and gastronomy'!B15:G15,SEARCH("(1",'5 Accommodation and gastronomy'!B15:G15)-2)</f>
        <v xml:space="preserve">How easy is it to organize a luggage transfer between successive accommodations? </v>
      </c>
      <c r="C13" s="316"/>
      <c r="D13" s="316"/>
      <c r="E13" s="316"/>
      <c r="F13" s="316"/>
      <c r="G13" s="316"/>
      <c r="H13" s="11">
        <f>1-H7-H9-H11</f>
        <v>0.25</v>
      </c>
      <c r="J13" s="351" t="str">
        <f>IF(H13&lt;0,"The sum of the weights should be 100%! 
Please, adjust the weights accordingly.","")</f>
        <v/>
      </c>
      <c r="K13" s="273"/>
      <c r="L13" s="273"/>
      <c r="M13" s="352"/>
    </row>
    <row r="14" spans="1:13" x14ac:dyDescent="0.35">
      <c r="H14" s="1"/>
    </row>
    <row r="15" spans="1:13" x14ac:dyDescent="0.35">
      <c r="B15" s="347" t="s">
        <v>90</v>
      </c>
      <c r="C15" s="353"/>
      <c r="H15" s="9">
        <f>H7+H9+H11+H13</f>
        <v>1</v>
      </c>
    </row>
    <row r="16" spans="1:13" x14ac:dyDescent="0.35">
      <c r="H16" s="1"/>
    </row>
    <row r="17" spans="2:5" x14ac:dyDescent="0.35">
      <c r="B17" s="347" t="s">
        <v>60</v>
      </c>
      <c r="C17" s="348"/>
    </row>
    <row r="19" spans="2:5" x14ac:dyDescent="0.35">
      <c r="E19" s="204" t="s">
        <v>375</v>
      </c>
    </row>
  </sheetData>
  <sheetProtection sheet="1" objects="1" scenarios="1"/>
  <mergeCells count="11">
    <mergeCell ref="B17:C17"/>
    <mergeCell ref="J13:M13"/>
    <mergeCell ref="B13:G13"/>
    <mergeCell ref="B15:C15"/>
    <mergeCell ref="B4:G4"/>
    <mergeCell ref="B6:G6"/>
    <mergeCell ref="B7:G7"/>
    <mergeCell ref="B8:G8"/>
    <mergeCell ref="B11:G11"/>
    <mergeCell ref="B12:G12"/>
    <mergeCell ref="B9:G9"/>
  </mergeCells>
  <hyperlinks>
    <hyperlink ref="B17" location="Interface!A1" display="←Back to interface" xr:uid="{00000000-0004-0000-0F00-000000000000}"/>
    <hyperlink ref="B15" location="Interface!A1" display="←Back to interface" xr:uid="{00000000-0004-0000-0F00-000001000000}"/>
    <hyperlink ref="B15:C15" location="'5 Accommodation and Gastronomy '!A1" display="← Start assessment" xr:uid="{00000000-0004-0000-0F00-000002000000}"/>
  </hyperlinks>
  <pageMargins left="0.7" right="0.7" top="0.78740157499999996" bottom="0.78740157499999996"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tabColor rgb="FFB3B3B2"/>
  </sheetPr>
  <dimension ref="A1:M25"/>
  <sheetViews>
    <sheetView showGridLines="0" zoomScale="80" zoomScaleNormal="80" workbookViewId="0">
      <selection activeCell="E26" sqref="E26"/>
    </sheetView>
  </sheetViews>
  <sheetFormatPr defaultColWidth="11.453125" defaultRowHeight="14.5" x14ac:dyDescent="0.35"/>
  <cols>
    <col min="1" max="1" width="4.7265625" customWidth="1"/>
    <col min="9" max="9" width="2.7265625" customWidth="1"/>
  </cols>
  <sheetData>
    <row r="1" spans="1:8" ht="7" customHeight="1" x14ac:dyDescent="0.35"/>
    <row r="2" spans="1:8" ht="60" customHeight="1" x14ac:dyDescent="0.35"/>
    <row r="3" spans="1:8" ht="7" customHeight="1" x14ac:dyDescent="0.35"/>
    <row r="4" spans="1:8" s="98" customFormat="1" ht="45" customHeight="1" x14ac:dyDescent="0.35">
      <c r="B4" s="354" t="s">
        <v>97</v>
      </c>
      <c r="C4" s="354"/>
      <c r="D4" s="354"/>
      <c r="E4" s="354"/>
      <c r="F4" s="354"/>
      <c r="G4" s="354"/>
    </row>
    <row r="5" spans="1:8" ht="7" customHeight="1" x14ac:dyDescent="0.35"/>
    <row r="6" spans="1:8" x14ac:dyDescent="0.35">
      <c r="A6" t="s">
        <v>91</v>
      </c>
      <c r="B6" s="352" t="s">
        <v>92</v>
      </c>
      <c r="C6" s="352"/>
      <c r="D6" s="352"/>
      <c r="E6" s="352"/>
      <c r="F6" s="352"/>
      <c r="G6" s="352"/>
      <c r="H6" s="5" t="s">
        <v>7</v>
      </c>
    </row>
    <row r="7" spans="1:8" ht="30" customHeight="1" x14ac:dyDescent="0.35">
      <c r="A7" s="78" t="str">
        <f>'6 Touristic products'!A9</f>
        <v>6.1</v>
      </c>
      <c r="B7" s="315" t="str">
        <f>LEFT('6 Touristic products'!B9:G9,SEARCH("(1",'6 Touristic products'!B9:G9)-2)</f>
        <v xml:space="preserve">How would you assess the quantity and quality of bicycle tourism products offered by operators or tourism offices? </v>
      </c>
      <c r="C7" s="316"/>
      <c r="D7" s="316"/>
      <c r="E7" s="316"/>
      <c r="F7" s="316"/>
      <c r="G7" s="316"/>
      <c r="H7" s="11">
        <f>1/(COUNTA($A:$A)-1)</f>
        <v>0.14285714285714285</v>
      </c>
    </row>
    <row r="8" spans="1:8" ht="10" customHeight="1" x14ac:dyDescent="0.35">
      <c r="A8" s="5"/>
      <c r="B8" s="315"/>
      <c r="C8" s="316"/>
      <c r="D8" s="316"/>
      <c r="E8" s="316"/>
      <c r="F8" s="316"/>
      <c r="G8" s="316"/>
      <c r="H8" s="1"/>
    </row>
    <row r="9" spans="1:8" ht="30" customHeight="1" x14ac:dyDescent="0.35">
      <c r="A9" s="78" t="str">
        <f>'6 Touristic products'!A11</f>
        <v>6.2</v>
      </c>
      <c r="B9" s="315" t="str">
        <f>LEFT('6 Touristic products'!B11:G11,SEARCH("(1",'6 Touristic products'!B11:G11)-2)</f>
        <v>How would you assess the quantity and quality of eco-tourism products available in your region?</v>
      </c>
      <c r="C9" s="316"/>
      <c r="D9" s="316"/>
      <c r="E9" s="316"/>
      <c r="F9" s="316"/>
      <c r="G9" s="316"/>
      <c r="H9" s="11">
        <f>1/(COUNTA($A:$A)-1)</f>
        <v>0.14285714285714285</v>
      </c>
    </row>
    <row r="10" spans="1:8" ht="10" customHeight="1" x14ac:dyDescent="0.35">
      <c r="A10" s="5"/>
      <c r="B10" s="315"/>
      <c r="C10" s="316"/>
      <c r="D10" s="316"/>
      <c r="E10" s="316"/>
      <c r="F10" s="316"/>
      <c r="G10" s="316"/>
      <c r="H10" s="1"/>
    </row>
    <row r="11" spans="1:8" ht="30" customHeight="1" x14ac:dyDescent="0.35">
      <c r="A11" s="78" t="str">
        <f>'6 Touristic products'!A13</f>
        <v>6.3</v>
      </c>
      <c r="B11" s="315" t="str">
        <f>LEFT('6 Touristic products'!B13:G13,SEARCH("(1",'6 Touristic products'!B13:G13)-2)</f>
        <v>How would you assess the availability of individual shuttle services in areas without public transport?</v>
      </c>
      <c r="C11" s="316"/>
      <c r="D11" s="316"/>
      <c r="E11" s="316"/>
      <c r="F11" s="316"/>
      <c r="G11" s="316"/>
      <c r="H11" s="11">
        <f>1/(COUNTA($A:$A)-1)</f>
        <v>0.14285714285714285</v>
      </c>
    </row>
    <row r="12" spans="1:8" ht="10" customHeight="1" x14ac:dyDescent="0.35">
      <c r="A12" s="5"/>
      <c r="B12" s="86"/>
      <c r="C12" s="86"/>
      <c r="D12" s="86"/>
      <c r="E12" s="86"/>
      <c r="F12" s="86"/>
      <c r="G12" s="86"/>
      <c r="H12" s="1"/>
    </row>
    <row r="13" spans="1:8" ht="30" customHeight="1" x14ac:dyDescent="0.35">
      <c r="A13" s="78" t="str">
        <f>'6 Touristic products'!A15</f>
        <v>6.4</v>
      </c>
      <c r="B13" s="315" t="str">
        <f>LEFT('6 Touristic products'!B15:G15,SEARCH("(1",'6 Touristic products'!B15:G15)-2)</f>
        <v>How well does your region cover the relevant marketing or communication channels regarding eco-tourism?</v>
      </c>
      <c r="C13" s="316"/>
      <c r="D13" s="316"/>
      <c r="E13" s="316"/>
      <c r="F13" s="316"/>
      <c r="G13" s="316"/>
      <c r="H13" s="11">
        <f>1/(COUNTA($A:$A)-1)</f>
        <v>0.14285714285714285</v>
      </c>
    </row>
    <row r="14" spans="1:8" ht="10" customHeight="1" x14ac:dyDescent="0.35">
      <c r="A14" s="5"/>
      <c r="B14" s="86"/>
      <c r="C14" s="86"/>
      <c r="D14" s="86"/>
      <c r="E14" s="86"/>
      <c r="F14" s="86"/>
      <c r="G14" s="86"/>
      <c r="H14" s="1"/>
    </row>
    <row r="15" spans="1:8" ht="30" customHeight="1" x14ac:dyDescent="0.35">
      <c r="A15" s="78" t="str">
        <f>'6 Touristic products'!A17</f>
        <v>6.5</v>
      </c>
      <c r="B15" s="315" t="str">
        <f>LEFT('6 Touristic products'!B17:G17,SEARCH("(1",'6 Touristic products'!B17:G17)-2)</f>
        <v>How would you assess the quality of online sales or booking schemes of accommodations in your region?</v>
      </c>
      <c r="C15" s="316"/>
      <c r="D15" s="316"/>
      <c r="E15" s="316"/>
      <c r="F15" s="316"/>
      <c r="G15" s="316"/>
      <c r="H15" s="11">
        <f>1/(COUNTA($A:$A)-1)</f>
        <v>0.14285714285714285</v>
      </c>
    </row>
    <row r="16" spans="1:8" ht="10" customHeight="1" x14ac:dyDescent="0.35">
      <c r="A16" s="5"/>
      <c r="B16" s="86"/>
      <c r="C16" s="86"/>
      <c r="D16" s="86"/>
      <c r="E16" s="86"/>
      <c r="F16" s="86"/>
      <c r="G16" s="96"/>
      <c r="H16" s="1"/>
    </row>
    <row r="17" spans="1:13" ht="30" customHeight="1" x14ac:dyDescent="0.35">
      <c r="A17" s="78" t="str">
        <f>'6 Touristic products'!A19</f>
        <v>6.6</v>
      </c>
      <c r="B17" s="315" t="str">
        <f>LEFT('6 Touristic products'!B19:G19,SEARCH("(1",'6 Touristic products'!B19:G19)-2)</f>
        <v>How would you assess the quality of online sales or booking schemes of leisure activities in your region?</v>
      </c>
      <c r="C17" s="316"/>
      <c r="D17" s="316"/>
      <c r="E17" s="316"/>
      <c r="F17" s="316"/>
      <c r="G17" s="316"/>
      <c r="H17" s="11">
        <f>1/(COUNTA($A:$A)-1)</f>
        <v>0.14285714285714285</v>
      </c>
    </row>
    <row r="18" spans="1:13" ht="10" customHeight="1" x14ac:dyDescent="0.35">
      <c r="A18" s="5"/>
      <c r="B18" s="124"/>
      <c r="C18" s="124"/>
      <c r="D18" s="124"/>
      <c r="E18" s="124"/>
      <c r="F18" s="124"/>
      <c r="G18" s="96"/>
      <c r="H18" s="1"/>
    </row>
    <row r="19" spans="1:13" ht="30" customHeight="1" x14ac:dyDescent="0.35">
      <c r="A19" s="78" t="str">
        <f>'6 Touristic products'!A21</f>
        <v>6.7</v>
      </c>
      <c r="B19" s="315" t="str">
        <f>LEFT('6 Touristic products'!B21:G21,SEARCH("(1",'6 Touristic products'!B21:G21)-2)</f>
        <v>How well is your region represented in the programmes of local or international tour operators?</v>
      </c>
      <c r="C19" s="316"/>
      <c r="D19" s="316"/>
      <c r="E19" s="316"/>
      <c r="F19" s="316"/>
      <c r="G19" s="316"/>
      <c r="H19" s="11">
        <f>1-H17-H15-H13-H11-H9-H7</f>
        <v>0.14285714285714307</v>
      </c>
      <c r="J19" s="351" t="str">
        <f>IF(H19&lt;0,"The sum of the weights should be 100%! 
Please, adjust the weights accordingly.","")</f>
        <v/>
      </c>
      <c r="K19" s="273"/>
      <c r="L19" s="273"/>
      <c r="M19" s="352"/>
    </row>
    <row r="20" spans="1:13" x14ac:dyDescent="0.35">
      <c r="H20" s="1"/>
    </row>
    <row r="21" spans="1:13" x14ac:dyDescent="0.35">
      <c r="B21" s="347" t="s">
        <v>90</v>
      </c>
      <c r="C21" s="353"/>
      <c r="H21" s="9">
        <f>H7+H9+H11+H13+H15+H17+H19</f>
        <v>1</v>
      </c>
    </row>
    <row r="22" spans="1:13" x14ac:dyDescent="0.35">
      <c r="H22" s="1"/>
    </row>
    <row r="23" spans="1:13" x14ac:dyDescent="0.35">
      <c r="B23" s="347" t="s">
        <v>60</v>
      </c>
      <c r="C23" s="348"/>
    </row>
    <row r="25" spans="1:13" x14ac:dyDescent="0.35">
      <c r="E25" s="204" t="s">
        <v>375</v>
      </c>
    </row>
  </sheetData>
  <sheetProtection sheet="1" objects="1" scenarios="1"/>
  <mergeCells count="14">
    <mergeCell ref="B23:C23"/>
    <mergeCell ref="B11:G11"/>
    <mergeCell ref="B13:G13"/>
    <mergeCell ref="B15:G15"/>
    <mergeCell ref="B19:G19"/>
    <mergeCell ref="J19:M19"/>
    <mergeCell ref="B21:C21"/>
    <mergeCell ref="B4:G4"/>
    <mergeCell ref="B6:G6"/>
    <mergeCell ref="B7:G7"/>
    <mergeCell ref="B8:G8"/>
    <mergeCell ref="B9:G9"/>
    <mergeCell ref="B10:G10"/>
    <mergeCell ref="B17:G17"/>
  </mergeCells>
  <hyperlinks>
    <hyperlink ref="B23" location="Interface!A1" display="←Back to interface" xr:uid="{00000000-0004-0000-1000-000000000000}"/>
    <hyperlink ref="B21" location="Interface!A1" display="←Back to interface" xr:uid="{00000000-0004-0000-1000-000001000000}"/>
    <hyperlink ref="B21:C21" location="'6 Touristic products'!A1" display="← Start assessment" xr:uid="{00000000-0004-0000-1000-000002000000}"/>
  </hyperlinks>
  <pageMargins left="0.7" right="0.7" top="0.78740157499999996" bottom="0.78740157499999996"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tabColor rgb="FF277588"/>
  </sheetPr>
  <dimension ref="A1:M17"/>
  <sheetViews>
    <sheetView showGridLines="0" zoomScale="80" zoomScaleNormal="80" workbookViewId="0">
      <selection activeCell="E17" sqref="E17"/>
    </sheetView>
  </sheetViews>
  <sheetFormatPr defaultColWidth="11.453125" defaultRowHeight="14.5" x14ac:dyDescent="0.35"/>
  <cols>
    <col min="1" max="1" width="4.7265625" customWidth="1"/>
    <col min="9" max="9" width="2.7265625" customWidth="1"/>
  </cols>
  <sheetData>
    <row r="1" spans="1:13" ht="7" customHeight="1" x14ac:dyDescent="0.35"/>
    <row r="2" spans="1:13" ht="60" customHeight="1" x14ac:dyDescent="0.35"/>
    <row r="3" spans="1:13" ht="7" customHeight="1" x14ac:dyDescent="0.35"/>
    <row r="4" spans="1:13" s="98" customFormat="1" ht="45" customHeight="1" x14ac:dyDescent="0.35">
      <c r="B4" s="354" t="s">
        <v>98</v>
      </c>
      <c r="C4" s="354"/>
      <c r="D4" s="354"/>
      <c r="E4" s="354"/>
      <c r="F4" s="354"/>
      <c r="G4" s="354"/>
    </row>
    <row r="5" spans="1:13" ht="7" customHeight="1" x14ac:dyDescent="0.35"/>
    <row r="6" spans="1:13" x14ac:dyDescent="0.35">
      <c r="A6" t="s">
        <v>91</v>
      </c>
      <c r="B6" s="352" t="s">
        <v>92</v>
      </c>
      <c r="C6" s="352"/>
      <c r="D6" s="352"/>
      <c r="E6" s="352"/>
      <c r="F6" s="352"/>
      <c r="G6" s="352"/>
      <c r="H6" s="5" t="s">
        <v>7</v>
      </c>
    </row>
    <row r="7" spans="1:13" ht="30" customHeight="1" x14ac:dyDescent="0.35">
      <c r="A7" s="78" t="str">
        <f>'7 Monitoring'!A9</f>
        <v>7.1</v>
      </c>
      <c r="B7" s="315" t="str">
        <f>LEFT('7 Monitoring'!B9:G9,SEARCH("(1",'7 Monitoring'!B9:G9)-2)</f>
        <v xml:space="preserve">How important is it for your region to monitor bicycle tourism? </v>
      </c>
      <c r="C7" s="316"/>
      <c r="D7" s="316"/>
      <c r="E7" s="316"/>
      <c r="F7" s="316"/>
      <c r="G7" s="316"/>
      <c r="H7" s="11">
        <f>1/(COUNTA($A:$A)-1)</f>
        <v>0.33333333333333331</v>
      </c>
    </row>
    <row r="8" spans="1:13" ht="10" customHeight="1" x14ac:dyDescent="0.35">
      <c r="A8" s="5"/>
      <c r="B8" s="315"/>
      <c r="C8" s="316"/>
      <c r="D8" s="316"/>
      <c r="E8" s="316"/>
      <c r="F8" s="316"/>
      <c r="G8" s="316"/>
      <c r="H8" s="1"/>
    </row>
    <row r="9" spans="1:13" ht="30" customHeight="1" x14ac:dyDescent="0.35">
      <c r="A9" s="78" t="str">
        <f>'7 Monitoring'!A11</f>
        <v>7.2</v>
      </c>
      <c r="B9" s="315" t="str">
        <f>LEFT('7 Monitoring'!B11:G11,SEARCH("(1",'7 Monitoring'!B11:G11)-2)</f>
        <v>Does your region use (automated) bicycle counters?</v>
      </c>
      <c r="C9" s="316"/>
      <c r="D9" s="316"/>
      <c r="E9" s="316"/>
      <c r="F9" s="316"/>
      <c r="G9" s="316"/>
      <c r="H9" s="11">
        <f>1/(COUNTA($A:$A)-1)</f>
        <v>0.33333333333333331</v>
      </c>
    </row>
    <row r="10" spans="1:13" ht="10" customHeight="1" x14ac:dyDescent="0.35">
      <c r="A10" s="5"/>
      <c r="B10" s="315"/>
      <c r="C10" s="316"/>
      <c r="D10" s="316"/>
      <c r="E10" s="316"/>
      <c r="F10" s="316"/>
      <c r="G10" s="316"/>
      <c r="H10" s="1"/>
    </row>
    <row r="11" spans="1:13" ht="30" customHeight="1" x14ac:dyDescent="0.35">
      <c r="A11" s="78" t="str">
        <f>'7 Monitoring'!A13</f>
        <v>7.3</v>
      </c>
      <c r="B11" s="315" t="str">
        <f>LEFT('7 Monitoring'!B13:G13,SEARCH("(1",'7 Monitoring'!B13:G13)-2)</f>
        <v>How often do you survey the behavior of bicycle tourists?</v>
      </c>
      <c r="C11" s="316"/>
      <c r="D11" s="316"/>
      <c r="E11" s="316"/>
      <c r="F11" s="316"/>
      <c r="G11" s="316"/>
      <c r="H11" s="97">
        <f>1-H7-H9</f>
        <v>0.33333333333333343</v>
      </c>
      <c r="J11" s="351" t="str">
        <f>IF(H11&lt;0,"The sum of the weights should be 100%! 
Please, adjust the weights accordingly.","")</f>
        <v/>
      </c>
      <c r="K11" s="273"/>
      <c r="L11" s="273"/>
      <c r="M11" s="352"/>
    </row>
    <row r="12" spans="1:13" x14ac:dyDescent="0.35">
      <c r="H12" s="1"/>
    </row>
    <row r="13" spans="1:13" x14ac:dyDescent="0.35">
      <c r="B13" s="347" t="s">
        <v>90</v>
      </c>
      <c r="C13" s="353"/>
      <c r="H13" s="9">
        <f>H7+H9+H11</f>
        <v>1</v>
      </c>
    </row>
    <row r="14" spans="1:13" x14ac:dyDescent="0.35">
      <c r="H14" s="1"/>
    </row>
    <row r="15" spans="1:13" x14ac:dyDescent="0.35">
      <c r="B15" s="347" t="s">
        <v>60</v>
      </c>
      <c r="C15" s="348"/>
    </row>
    <row r="17" spans="5:5" x14ac:dyDescent="0.35">
      <c r="E17" s="204" t="s">
        <v>375</v>
      </c>
    </row>
  </sheetData>
  <sheetProtection sheet="1" objects="1" scenarios="1"/>
  <mergeCells count="10">
    <mergeCell ref="B11:G11"/>
    <mergeCell ref="J11:M11"/>
    <mergeCell ref="B13:C13"/>
    <mergeCell ref="B15:C15"/>
    <mergeCell ref="B4:G4"/>
    <mergeCell ref="B6:G6"/>
    <mergeCell ref="B7:G7"/>
    <mergeCell ref="B8:G8"/>
    <mergeCell ref="B9:G9"/>
    <mergeCell ref="B10:G10"/>
  </mergeCells>
  <hyperlinks>
    <hyperlink ref="B15" location="Interface!A1" display="←Back to interface" xr:uid="{00000000-0004-0000-1100-000000000000}"/>
    <hyperlink ref="B13" location="Interface!A1" display="←Back to interface" xr:uid="{00000000-0004-0000-1100-000001000000}"/>
    <hyperlink ref="B13:C13" location="'7 Monitoring'!A1" display="← Start assessment" xr:uid="{00000000-0004-0000-1100-000002000000}"/>
  </hyperlinks>
  <pageMargins left="0.7" right="0.7" top="0.78740157499999996" bottom="0.78740157499999996"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2">
    <tabColor theme="5" tint="0.79998168889431442"/>
  </sheetPr>
  <dimension ref="B1:L20"/>
  <sheetViews>
    <sheetView showGridLines="0" zoomScale="80" zoomScaleNormal="80" workbookViewId="0">
      <selection activeCell="E20" sqref="E20"/>
    </sheetView>
  </sheetViews>
  <sheetFormatPr defaultColWidth="11.453125" defaultRowHeight="14.5" x14ac:dyDescent="0.35"/>
  <cols>
    <col min="1" max="1" width="4.7265625" customWidth="1"/>
  </cols>
  <sheetData>
    <row r="1" spans="2:12" ht="7" customHeight="1" x14ac:dyDescent="0.35"/>
    <row r="2" spans="2:12" ht="60" customHeight="1" x14ac:dyDescent="0.35"/>
    <row r="3" spans="2:12" ht="7" customHeight="1" x14ac:dyDescent="0.35"/>
    <row r="4" spans="2:12" ht="18.5" x14ac:dyDescent="0.45">
      <c r="B4" s="109" t="s">
        <v>207</v>
      </c>
    </row>
    <row r="5" spans="2:12" x14ac:dyDescent="0.35">
      <c r="B5" s="92" t="s">
        <v>101</v>
      </c>
    </row>
    <row r="6" spans="2:12" ht="49.5" customHeight="1" x14ac:dyDescent="0.35">
      <c r="B6" s="356" t="s">
        <v>251</v>
      </c>
      <c r="C6" s="356"/>
      <c r="D6" s="356"/>
      <c r="E6" s="356"/>
      <c r="F6" s="356"/>
      <c r="G6" s="356"/>
      <c r="H6" s="356"/>
      <c r="I6" s="356"/>
      <c r="J6" s="356"/>
    </row>
    <row r="7" spans="2:12" ht="7" customHeight="1" x14ac:dyDescent="0.35">
      <c r="B7" s="140"/>
    </row>
    <row r="8" spans="2:12" x14ac:dyDescent="0.35">
      <c r="B8" s="92" t="s">
        <v>102</v>
      </c>
    </row>
    <row r="9" spans="2:12" ht="105.75" customHeight="1" x14ac:dyDescent="0.35">
      <c r="B9" s="356" t="s">
        <v>208</v>
      </c>
      <c r="C9" s="356"/>
      <c r="D9" s="356"/>
      <c r="E9" s="356"/>
      <c r="F9" s="356"/>
      <c r="G9" s="356"/>
      <c r="H9" s="356"/>
      <c r="I9" s="356"/>
      <c r="J9" s="356"/>
      <c r="K9" s="142"/>
    </row>
    <row r="10" spans="2:12" ht="7" customHeight="1" x14ac:dyDescent="0.35"/>
    <row r="11" spans="2:12" x14ac:dyDescent="0.35">
      <c r="B11" s="92" t="s">
        <v>75</v>
      </c>
    </row>
    <row r="12" spans="2:12" x14ac:dyDescent="0.35">
      <c r="B12" t="s">
        <v>76</v>
      </c>
      <c r="C12" s="355" t="s">
        <v>87</v>
      </c>
      <c r="D12" s="355"/>
      <c r="E12" s="355"/>
      <c r="F12" s="355"/>
      <c r="G12" s="355"/>
      <c r="H12" s="355"/>
      <c r="I12" s="355"/>
    </row>
    <row r="13" spans="2:12" x14ac:dyDescent="0.35">
      <c r="B13" t="s">
        <v>77</v>
      </c>
      <c r="C13" t="s">
        <v>137</v>
      </c>
      <c r="L13" s="121" t="s">
        <v>135</v>
      </c>
    </row>
    <row r="14" spans="2:12" x14ac:dyDescent="0.35">
      <c r="B14" t="s">
        <v>78</v>
      </c>
      <c r="C14" t="s">
        <v>180</v>
      </c>
    </row>
    <row r="15" spans="2:12" x14ac:dyDescent="0.35">
      <c r="B15" t="s">
        <v>79</v>
      </c>
      <c r="C15" s="144">
        <v>84</v>
      </c>
    </row>
    <row r="16" spans="2:12" x14ac:dyDescent="0.35">
      <c r="B16" t="s">
        <v>81</v>
      </c>
      <c r="C16" s="88" t="s">
        <v>136</v>
      </c>
    </row>
    <row r="17" spans="2:5" ht="7" customHeight="1" x14ac:dyDescent="0.35"/>
    <row r="18" spans="2:5" x14ac:dyDescent="0.35">
      <c r="B18" s="357" t="s">
        <v>206</v>
      </c>
      <c r="C18" s="357"/>
      <c r="D18" s="357"/>
    </row>
    <row r="20" spans="2:5" x14ac:dyDescent="0.35">
      <c r="E20" s="204" t="s">
        <v>375</v>
      </c>
    </row>
  </sheetData>
  <sheetProtection sheet="1" objects="1" scenarios="1"/>
  <mergeCells count="4">
    <mergeCell ref="C12:I12"/>
    <mergeCell ref="B6:J6"/>
    <mergeCell ref="B9:J9"/>
    <mergeCell ref="B18:D18"/>
  </mergeCells>
  <hyperlinks>
    <hyperlink ref="B18" location="Interface!A1" display="←Back to interface" xr:uid="{00000000-0004-0000-1200-000000000000}"/>
    <hyperlink ref="B18:C18" location="Interface!A1" display="← Back to Example question" xr:uid="{00000000-0004-0000-1200-000001000000}"/>
    <hyperlink ref="C16" r:id="rId1" location="page=85" xr:uid="{00000000-0004-0000-1200-000002000000}"/>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S38"/>
  <sheetViews>
    <sheetView showGridLines="0" zoomScale="75" zoomScaleNormal="75" workbookViewId="0"/>
  </sheetViews>
  <sheetFormatPr defaultColWidth="11.453125" defaultRowHeight="14.5" x14ac:dyDescent="0.35"/>
  <cols>
    <col min="1" max="1" width="4.7265625" style="1" customWidth="1"/>
    <col min="2" max="2" width="8.7265625" style="1" customWidth="1"/>
    <col min="3" max="5" width="11.453125" style="1"/>
    <col min="6" max="7" width="7.54296875" style="1" customWidth="1"/>
    <col min="8" max="13" width="8.7265625" style="1" customWidth="1"/>
    <col min="14" max="14" width="3.7265625" style="1" customWidth="1"/>
    <col min="15" max="15" width="11.453125" style="1" customWidth="1"/>
    <col min="16" max="16" width="6" style="1" customWidth="1"/>
    <col min="17" max="19" width="3.7265625" style="1" customWidth="1"/>
    <col min="20" max="16384" width="11.453125" style="183"/>
  </cols>
  <sheetData>
    <row r="1" spans="1:19" ht="10" customHeight="1" x14ac:dyDescent="0.35">
      <c r="A1" s="74"/>
      <c r="B1" s="74"/>
    </row>
    <row r="2" spans="1:19" ht="15" customHeight="1" x14ac:dyDescent="0.35">
      <c r="A2" s="74"/>
      <c r="B2" s="74"/>
      <c r="E2" s="294" t="s">
        <v>344</v>
      </c>
      <c r="F2" s="294"/>
      <c r="G2" s="294"/>
      <c r="H2" s="294"/>
      <c r="I2" s="294"/>
      <c r="J2" s="294"/>
      <c r="K2" s="294"/>
      <c r="L2" s="294"/>
      <c r="M2" s="294"/>
      <c r="N2" s="294"/>
      <c r="O2" s="294"/>
      <c r="P2" s="294"/>
    </row>
    <row r="3" spans="1:19" ht="15" customHeight="1" x14ac:dyDescent="0.35">
      <c r="E3" s="294"/>
      <c r="F3" s="294"/>
      <c r="G3" s="294"/>
      <c r="H3" s="294"/>
      <c r="I3" s="294"/>
      <c r="J3" s="294"/>
      <c r="K3" s="294"/>
      <c r="L3" s="294"/>
      <c r="M3" s="294"/>
      <c r="N3" s="294"/>
      <c r="O3" s="294"/>
      <c r="P3" s="294"/>
    </row>
    <row r="4" spans="1:19" x14ac:dyDescent="0.35">
      <c r="E4" s="294"/>
      <c r="F4" s="294"/>
      <c r="G4" s="294"/>
      <c r="H4" s="294"/>
      <c r="I4" s="294"/>
      <c r="J4" s="294"/>
      <c r="K4" s="294"/>
      <c r="L4" s="294"/>
      <c r="M4" s="294"/>
      <c r="N4" s="294"/>
      <c r="O4" s="294"/>
      <c r="P4" s="294"/>
    </row>
    <row r="5" spans="1:19" x14ac:dyDescent="0.35">
      <c r="E5" s="294"/>
      <c r="F5" s="294"/>
      <c r="G5" s="294"/>
      <c r="H5" s="294"/>
      <c r="I5" s="294"/>
      <c r="J5" s="294"/>
      <c r="K5" s="294"/>
      <c r="L5" s="294"/>
      <c r="M5" s="294"/>
      <c r="N5" s="294"/>
      <c r="O5" s="294"/>
      <c r="P5" s="294"/>
    </row>
    <row r="6" spans="1:19" ht="8.15" customHeight="1" x14ac:dyDescent="0.35"/>
    <row r="7" spans="1:19" s="184" customFormat="1" ht="20.149999999999999" customHeight="1" x14ac:dyDescent="0.35">
      <c r="A7" s="151"/>
      <c r="B7" s="151"/>
      <c r="C7" s="156" t="s">
        <v>250</v>
      </c>
      <c r="D7" s="157"/>
      <c r="E7" s="157"/>
      <c r="F7" s="157"/>
      <c r="G7" s="157"/>
      <c r="H7" s="157"/>
      <c r="I7" s="157"/>
      <c r="J7" s="157"/>
      <c r="K7" s="157"/>
      <c r="L7" s="157"/>
      <c r="M7" s="157"/>
      <c r="N7" s="157"/>
      <c r="O7" s="157"/>
      <c r="P7" s="157"/>
      <c r="Q7" s="158"/>
      <c r="R7" s="180" t="s">
        <v>350</v>
      </c>
      <c r="S7" s="151"/>
    </row>
    <row r="8" spans="1:19" s="172" customFormat="1" ht="120" customHeight="1" x14ac:dyDescent="0.35">
      <c r="A8" s="2"/>
      <c r="B8" s="2"/>
      <c r="C8" s="298" t="s">
        <v>345</v>
      </c>
      <c r="D8" s="299"/>
      <c r="E8" s="299"/>
      <c r="F8" s="299"/>
      <c r="G8" s="299"/>
      <c r="H8" s="299"/>
      <c r="I8" s="299"/>
      <c r="J8" s="299"/>
      <c r="K8" s="299"/>
      <c r="L8" s="299"/>
      <c r="M8" s="299"/>
      <c r="N8" s="300"/>
      <c r="O8" s="300"/>
      <c r="P8" s="300"/>
      <c r="Q8" s="2"/>
      <c r="R8" s="2"/>
      <c r="S8" s="2"/>
    </row>
    <row r="9" spans="1:19" ht="10" customHeight="1" x14ac:dyDescent="0.35">
      <c r="C9" s="143"/>
      <c r="D9" s="148"/>
      <c r="E9" s="148"/>
      <c r="F9" s="148"/>
      <c r="G9" s="148"/>
      <c r="H9" s="148"/>
      <c r="I9" s="148"/>
      <c r="J9" s="148"/>
      <c r="K9" s="148"/>
      <c r="L9" s="148"/>
      <c r="M9" s="148"/>
      <c r="Q9" s="45"/>
    </row>
    <row r="10" spans="1:19" ht="10" customHeight="1" x14ac:dyDescent="0.35">
      <c r="A10" s="45"/>
      <c r="B10" s="45"/>
      <c r="C10" s="153"/>
      <c r="D10" s="154"/>
      <c r="E10" s="154"/>
      <c r="F10" s="154"/>
      <c r="G10" s="154"/>
      <c r="H10" s="154"/>
      <c r="I10" s="154"/>
      <c r="J10" s="154"/>
      <c r="K10" s="154"/>
      <c r="L10" s="154"/>
      <c r="M10" s="154"/>
      <c r="N10" s="155"/>
      <c r="O10" s="155"/>
      <c r="P10" s="155"/>
      <c r="Q10" s="45"/>
    </row>
    <row r="11" spans="1:19" ht="30" customHeight="1" x14ac:dyDescent="0.45">
      <c r="A11" s="45"/>
      <c r="C11" s="279" t="s">
        <v>204</v>
      </c>
      <c r="D11" s="279"/>
      <c r="E11" s="279"/>
      <c r="F11" s="279"/>
      <c r="G11" s="45"/>
      <c r="H11" s="48" t="s">
        <v>4</v>
      </c>
      <c r="I11" s="49"/>
      <c r="J11" s="50" t="s">
        <v>6</v>
      </c>
      <c r="K11" s="49"/>
      <c r="L11" s="51" t="s">
        <v>5</v>
      </c>
      <c r="M11" s="278" t="s">
        <v>22</v>
      </c>
      <c r="N11" s="62"/>
      <c r="O11" s="45"/>
      <c r="P11" s="149" t="s">
        <v>89</v>
      </c>
      <c r="Q11" s="45"/>
    </row>
    <row r="12" spans="1:19" ht="15.75" customHeight="1" thickBot="1" x14ac:dyDescent="0.4">
      <c r="A12" s="45"/>
      <c r="B12" s="150"/>
      <c r="C12" s="45"/>
      <c r="D12" s="45"/>
      <c r="E12" s="45"/>
      <c r="F12" s="45"/>
      <c r="G12" s="45"/>
      <c r="H12" s="52">
        <v>1</v>
      </c>
      <c r="I12" s="145">
        <v>2</v>
      </c>
      <c r="J12" s="145">
        <v>3</v>
      </c>
      <c r="K12" s="145">
        <v>4</v>
      </c>
      <c r="L12" s="54">
        <v>5</v>
      </c>
      <c r="M12" s="278"/>
      <c r="N12" s="145"/>
      <c r="O12" s="45"/>
      <c r="P12" s="45"/>
      <c r="Q12" s="45"/>
    </row>
    <row r="13" spans="1:19" ht="30" customHeight="1" thickTop="1" thickBot="1" x14ac:dyDescent="0.4">
      <c r="A13" s="45"/>
      <c r="B13" s="45"/>
      <c r="C13" s="152" t="s">
        <v>205</v>
      </c>
      <c r="D13" s="276" t="s">
        <v>249</v>
      </c>
      <c r="E13" s="276"/>
      <c r="F13" s="276"/>
      <c r="G13" s="277"/>
      <c r="H13" s="177" t="s">
        <v>343</v>
      </c>
      <c r="I13" s="178" t="s">
        <v>343</v>
      </c>
      <c r="J13" s="178" t="s">
        <v>343</v>
      </c>
      <c r="K13" s="178" t="s">
        <v>343</v>
      </c>
      <c r="L13" s="179" t="s">
        <v>343</v>
      </c>
      <c r="M13" s="66" t="s">
        <v>343</v>
      </c>
      <c r="N13" s="66"/>
      <c r="O13" s="63"/>
      <c r="P13" s="94" t="s">
        <v>85</v>
      </c>
      <c r="Q13" s="45"/>
    </row>
    <row r="14" spans="1:19" ht="15" customHeight="1" thickTop="1" x14ac:dyDescent="0.35">
      <c r="A14" s="45"/>
      <c r="B14" s="45"/>
      <c r="C14" s="60"/>
      <c r="D14" s="60"/>
      <c r="E14" s="291"/>
      <c r="F14" s="291"/>
      <c r="G14" s="291"/>
      <c r="H14" s="291"/>
      <c r="I14" s="60"/>
      <c r="J14" s="60"/>
      <c r="K14" s="60"/>
      <c r="L14" s="60"/>
      <c r="M14" s="60"/>
      <c r="N14" s="60"/>
      <c r="O14" s="60"/>
      <c r="P14" s="60"/>
      <c r="Q14" s="45"/>
    </row>
    <row r="15" spans="1:19" ht="15" customHeight="1" x14ac:dyDescent="0.35">
      <c r="C15" s="45"/>
      <c r="D15" s="45"/>
      <c r="E15" s="292"/>
      <c r="F15" s="292"/>
      <c r="G15" s="292"/>
      <c r="H15" s="292"/>
      <c r="I15" s="45"/>
      <c r="J15" s="45"/>
      <c r="K15" s="45"/>
      <c r="L15" s="45"/>
      <c r="M15" s="45"/>
    </row>
    <row r="16" spans="1:19" ht="20.149999999999999" customHeight="1" x14ac:dyDescent="0.35">
      <c r="C16" s="156" t="s">
        <v>210</v>
      </c>
      <c r="D16" s="60"/>
      <c r="E16" s="60"/>
      <c r="F16" s="60"/>
      <c r="G16" s="60"/>
      <c r="H16" s="60"/>
      <c r="I16" s="60"/>
      <c r="J16" s="60"/>
      <c r="K16" s="60"/>
      <c r="L16" s="60"/>
      <c r="M16" s="60"/>
      <c r="N16" s="60"/>
      <c r="O16" s="60"/>
      <c r="P16" s="60"/>
      <c r="R16" s="180" t="s">
        <v>350</v>
      </c>
      <c r="S16" s="181" t="s">
        <v>351</v>
      </c>
    </row>
    <row r="17" spans="1:19" ht="30" customHeight="1" x14ac:dyDescent="0.35">
      <c r="C17" s="295" t="s">
        <v>346</v>
      </c>
      <c r="D17" s="295"/>
      <c r="E17" s="295"/>
      <c r="F17" s="295"/>
      <c r="G17" s="295"/>
      <c r="H17" s="295"/>
      <c r="I17" s="295"/>
      <c r="J17" s="295"/>
      <c r="K17" s="295"/>
      <c r="L17" s="295"/>
      <c r="M17" s="295"/>
      <c r="N17" s="295"/>
      <c r="O17" s="295"/>
      <c r="P17" s="295"/>
    </row>
    <row r="18" spans="1:19" x14ac:dyDescent="0.35">
      <c r="C18" s="1" t="s">
        <v>347</v>
      </c>
    </row>
    <row r="19" spans="1:19" ht="8.15" customHeight="1" x14ac:dyDescent="0.35"/>
    <row r="20" spans="1:19" s="185" customFormat="1" ht="20.149999999999999" customHeight="1" x14ac:dyDescent="0.35">
      <c r="A20" s="3"/>
      <c r="B20" s="3"/>
      <c r="C20" s="285" t="s">
        <v>0</v>
      </c>
      <c r="D20" s="284"/>
      <c r="E20" s="284"/>
      <c r="F20" s="100" t="s">
        <v>99</v>
      </c>
      <c r="G20" s="100" t="s">
        <v>7</v>
      </c>
      <c r="H20" s="3"/>
      <c r="I20" s="296" t="s">
        <v>348</v>
      </c>
      <c r="J20" s="296"/>
      <c r="K20" s="296"/>
      <c r="L20" s="296"/>
      <c r="M20" s="296"/>
      <c r="N20" s="3"/>
      <c r="O20" s="3"/>
      <c r="P20" s="3"/>
      <c r="Q20" s="3"/>
      <c r="R20" s="3"/>
      <c r="S20" s="3"/>
    </row>
    <row r="21" spans="1:19" s="172" customFormat="1" ht="20.149999999999999" customHeight="1" x14ac:dyDescent="0.35">
      <c r="A21" s="2"/>
      <c r="B21" s="2"/>
      <c r="C21" s="286" t="s">
        <v>64</v>
      </c>
      <c r="D21" s="287"/>
      <c r="E21" s="287"/>
      <c r="F21" s="84" t="s">
        <v>99</v>
      </c>
      <c r="G21" s="84" t="s">
        <v>7</v>
      </c>
      <c r="H21" s="2"/>
      <c r="I21" s="296"/>
      <c r="J21" s="296"/>
      <c r="K21" s="296"/>
      <c r="L21" s="296"/>
      <c r="M21" s="296"/>
      <c r="N21" s="2"/>
      <c r="O21" s="2"/>
      <c r="P21" s="2"/>
      <c r="Q21" s="2"/>
      <c r="R21" s="2"/>
      <c r="S21" s="2"/>
    </row>
    <row r="22" spans="1:19" s="172" customFormat="1" ht="20.25" customHeight="1" x14ac:dyDescent="0.35">
      <c r="A22" s="2"/>
      <c r="B22" s="2"/>
      <c r="C22" s="288" t="s">
        <v>1</v>
      </c>
      <c r="D22" s="284"/>
      <c r="E22" s="284"/>
      <c r="F22" s="103" t="s">
        <v>99</v>
      </c>
      <c r="G22" s="103" t="s">
        <v>7</v>
      </c>
      <c r="H22" s="2"/>
      <c r="I22" s="296"/>
      <c r="J22" s="296"/>
      <c r="K22" s="296"/>
      <c r="L22" s="296"/>
      <c r="M22" s="296"/>
      <c r="N22" s="2"/>
      <c r="O22" s="2"/>
      <c r="P22" s="2"/>
      <c r="Q22" s="2"/>
      <c r="R22" s="2"/>
      <c r="S22" s="2"/>
    </row>
    <row r="23" spans="1:19" s="172" customFormat="1" ht="22.5" customHeight="1" x14ac:dyDescent="0.35">
      <c r="A23" s="2"/>
      <c r="B23" s="2"/>
      <c r="C23" s="289" t="s">
        <v>2</v>
      </c>
      <c r="D23" s="290"/>
      <c r="E23" s="290"/>
      <c r="F23" s="104" t="s">
        <v>99</v>
      </c>
      <c r="G23" s="104" t="s">
        <v>7</v>
      </c>
      <c r="H23" s="2"/>
      <c r="I23" s="296"/>
      <c r="J23" s="296"/>
      <c r="K23" s="296"/>
      <c r="L23" s="296"/>
      <c r="M23" s="296"/>
      <c r="N23" s="2"/>
      <c r="O23" s="2"/>
      <c r="P23" s="2"/>
      <c r="Q23" s="2"/>
      <c r="R23" s="2"/>
      <c r="S23" s="2"/>
    </row>
    <row r="24" spans="1:19" s="172" customFormat="1" ht="23.25" customHeight="1" x14ac:dyDescent="0.35">
      <c r="A24" s="2"/>
      <c r="B24" s="2"/>
      <c r="C24" s="280" t="s">
        <v>169</v>
      </c>
      <c r="D24" s="280"/>
      <c r="E24" s="280"/>
      <c r="F24" s="105" t="s">
        <v>99</v>
      </c>
      <c r="G24" s="105" t="s">
        <v>7</v>
      </c>
      <c r="H24" s="2"/>
      <c r="I24" s="296"/>
      <c r="J24" s="296"/>
      <c r="K24" s="296"/>
      <c r="L24" s="296"/>
      <c r="M24" s="296"/>
      <c r="N24" s="2"/>
      <c r="O24" s="2"/>
      <c r="P24" s="2"/>
      <c r="Q24" s="2"/>
      <c r="R24" s="2"/>
      <c r="S24" s="2"/>
    </row>
    <row r="25" spans="1:19" s="172" customFormat="1" ht="20.149999999999999" customHeight="1" x14ac:dyDescent="0.35">
      <c r="A25" s="2"/>
      <c r="B25" s="2"/>
      <c r="C25" s="281" t="s">
        <v>233</v>
      </c>
      <c r="D25" s="282"/>
      <c r="E25" s="282"/>
      <c r="F25" s="106" t="s">
        <v>99</v>
      </c>
      <c r="G25" s="106" t="s">
        <v>7</v>
      </c>
      <c r="H25" s="2"/>
      <c r="I25" s="297" t="s">
        <v>252</v>
      </c>
      <c r="J25" s="297"/>
      <c r="K25" s="297"/>
      <c r="L25" s="297"/>
      <c r="M25" s="297"/>
      <c r="N25" s="2"/>
      <c r="O25" s="2"/>
      <c r="P25" s="2"/>
      <c r="Q25" s="2"/>
      <c r="R25" s="2"/>
      <c r="S25" s="2"/>
    </row>
    <row r="26" spans="1:19" s="172" customFormat="1" ht="27" customHeight="1" x14ac:dyDescent="0.35">
      <c r="A26" s="2"/>
      <c r="B26" s="2"/>
      <c r="C26" s="283" t="s">
        <v>3</v>
      </c>
      <c r="D26" s="284"/>
      <c r="E26" s="284"/>
      <c r="F26" s="107" t="s">
        <v>99</v>
      </c>
      <c r="G26" s="107" t="s">
        <v>7</v>
      </c>
      <c r="H26" s="2"/>
      <c r="I26" s="297"/>
      <c r="J26" s="297"/>
      <c r="K26" s="297"/>
      <c r="L26" s="297"/>
      <c r="M26" s="297"/>
      <c r="N26" s="2"/>
      <c r="O26" s="2"/>
      <c r="P26" s="2"/>
      <c r="Q26" s="2"/>
      <c r="R26" s="2"/>
      <c r="S26" s="2"/>
    </row>
    <row r="27" spans="1:19" s="172" customFormat="1" ht="5.15" customHeight="1" x14ac:dyDescent="0.35">
      <c r="A27" s="2"/>
      <c r="B27" s="2"/>
      <c r="C27" s="171"/>
      <c r="F27" s="173"/>
      <c r="G27" s="173"/>
      <c r="H27" s="2"/>
      <c r="I27" s="146"/>
      <c r="J27" s="146"/>
      <c r="K27" s="146"/>
      <c r="L27" s="146"/>
      <c r="M27" s="146"/>
      <c r="N27" s="2"/>
      <c r="O27" s="2"/>
      <c r="P27" s="2"/>
      <c r="Q27" s="2"/>
      <c r="R27" s="2"/>
      <c r="S27" s="2"/>
    </row>
    <row r="28" spans="1:19" s="172" customFormat="1" ht="30" customHeight="1" x14ac:dyDescent="0.35">
      <c r="A28" s="2"/>
      <c r="B28" s="2"/>
      <c r="C28" s="293" t="s">
        <v>349</v>
      </c>
      <c r="D28" s="293"/>
      <c r="E28" s="293"/>
      <c r="F28" s="293"/>
      <c r="G28" s="293"/>
      <c r="H28" s="293"/>
      <c r="I28" s="293"/>
      <c r="J28" s="293"/>
      <c r="K28" s="293"/>
      <c r="L28" s="293"/>
      <c r="M28" s="293"/>
      <c r="N28" s="293"/>
      <c r="O28" s="293"/>
      <c r="P28" s="293"/>
      <c r="Q28" s="2"/>
      <c r="R28" s="2"/>
      <c r="S28" s="2"/>
    </row>
    <row r="29" spans="1:19" ht="15" customHeight="1" x14ac:dyDescent="0.35">
      <c r="C29" s="60"/>
      <c r="D29" s="60"/>
      <c r="E29" s="60"/>
      <c r="F29" s="60"/>
      <c r="G29" s="60"/>
      <c r="H29" s="60"/>
      <c r="I29" s="168"/>
      <c r="J29" s="168"/>
      <c r="K29" s="168"/>
      <c r="L29" s="168"/>
      <c r="M29" s="168"/>
      <c r="N29" s="60"/>
      <c r="O29" s="60"/>
      <c r="P29" s="60"/>
    </row>
    <row r="30" spans="1:19" ht="15" customHeight="1" x14ac:dyDescent="0.35">
      <c r="L30" s="42"/>
    </row>
    <row r="31" spans="1:19" ht="20.149999999999999" customHeight="1" x14ac:dyDescent="0.35">
      <c r="C31" s="156" t="s">
        <v>237</v>
      </c>
      <c r="D31" s="60"/>
      <c r="E31" s="60"/>
      <c r="F31" s="60"/>
      <c r="G31" s="60"/>
      <c r="H31" s="60"/>
      <c r="I31" s="60"/>
      <c r="J31" s="60"/>
      <c r="K31" s="169"/>
      <c r="L31" s="60"/>
      <c r="M31" s="60"/>
      <c r="N31" s="60"/>
      <c r="O31" s="60"/>
      <c r="P31" s="60"/>
    </row>
    <row r="32" spans="1:19" ht="3" customHeight="1" thickBot="1" x14ac:dyDescent="0.4"/>
    <row r="33" spans="3:19" ht="21.5" thickBot="1" x14ac:dyDescent="0.4">
      <c r="C33" s="1" t="s">
        <v>236</v>
      </c>
      <c r="H33" s="274" t="s">
        <v>65</v>
      </c>
      <c r="I33" s="275"/>
      <c r="S33" s="181" t="s">
        <v>351</v>
      </c>
    </row>
    <row r="34" spans="3:19" x14ac:dyDescent="0.35">
      <c r="C34" s="2"/>
      <c r="D34" s="167"/>
      <c r="E34" s="167"/>
      <c r="F34" s="2"/>
    </row>
    <row r="35" spans="3:19" x14ac:dyDescent="0.35">
      <c r="D35" s="45"/>
      <c r="I35" s="5" t="s">
        <v>375</v>
      </c>
      <c r="S35" s="210" t="s">
        <v>384</v>
      </c>
    </row>
    <row r="38" spans="3:19" ht="21" x14ac:dyDescent="0.5">
      <c r="C38" s="102"/>
      <c r="D38" s="101"/>
    </row>
  </sheetData>
  <sheetProtection sheet="1" objects="1" scenarios="1"/>
  <dataConsolidate/>
  <mergeCells count="19">
    <mergeCell ref="E2:P5"/>
    <mergeCell ref="C17:P17"/>
    <mergeCell ref="I20:M24"/>
    <mergeCell ref="I25:M26"/>
    <mergeCell ref="C8:P8"/>
    <mergeCell ref="H33:I33"/>
    <mergeCell ref="D13:G13"/>
    <mergeCell ref="M11:M12"/>
    <mergeCell ref="C11:F11"/>
    <mergeCell ref="C24:E24"/>
    <mergeCell ref="C25:E25"/>
    <mergeCell ref="C26:E26"/>
    <mergeCell ref="C20:E20"/>
    <mergeCell ref="C21:E21"/>
    <mergeCell ref="C22:E22"/>
    <mergeCell ref="C23:E23"/>
    <mergeCell ref="E14:H14"/>
    <mergeCell ref="E15:H15"/>
    <mergeCell ref="C28:P28"/>
  </mergeCells>
  <dataValidations count="1">
    <dataValidation type="custom" allowBlank="1" showInputMessage="1" showErrorMessage="1" sqref="N13" xr:uid="{00000000-0002-0000-0100-000000000000}">
      <formula1>AND(COUNTA($H13:$L13)&lt;2,OR(N13="X",N13=""))</formula1>
    </dataValidation>
  </dataValidations>
  <hyperlinks>
    <hyperlink ref="C20" location="'1 Eco-tourism'!A1" display="1 Eco-tourism" xr:uid="{00000000-0004-0000-0100-000000000000}"/>
    <hyperlink ref="C21" location="'2 Cycling'!A1" display="2 Cycling" xr:uid="{00000000-0004-0000-0100-000001000000}"/>
    <hyperlink ref="C22" location="'3 Public transport'!A1" display="3 Public transport" xr:uid="{00000000-0004-0000-0100-000002000000}"/>
    <hyperlink ref="C23" location="'4 Bike rental schemes'!A1" display="4 Bike rental schemes" xr:uid="{00000000-0004-0000-0100-000003000000}"/>
    <hyperlink ref="C24" location="'5 Accommodation and Gastronomy '!A1" display="5 Accommodation and Gastronomy " xr:uid="{00000000-0004-0000-0100-000004000000}"/>
    <hyperlink ref="C25" location="'6 Touristic offers'!A1" display="6 Touristic offers" xr:uid="{00000000-0004-0000-0100-000005000000}"/>
    <hyperlink ref="C26" location="'7 Monitoring'!A1" display="7 Monitoring" xr:uid="{00000000-0004-0000-0100-000006000000}"/>
    <hyperlink ref="C21:E21" location="'2 Cycling Infrastructure'!A1" display="2 Cycling Infrastructure" xr:uid="{00000000-0004-0000-0100-000007000000}"/>
    <hyperlink ref="H33" location="'1 Eco-tourism'!A1" display="START!" xr:uid="{00000000-0004-0000-0100-000008000000}"/>
    <hyperlink ref="F20" location="'1 Eco-tourism'!A1" display="Assess" xr:uid="{00000000-0004-0000-0100-000009000000}"/>
    <hyperlink ref="G20" location="'Weights 1 Eco-tourism'!A1" display="Weight" xr:uid="{00000000-0004-0000-0100-00000A000000}"/>
    <hyperlink ref="F21" location="'2 Cycling Infrastructure'!A1" display="Assess" xr:uid="{00000000-0004-0000-0100-00000B000000}"/>
    <hyperlink ref="F22" location="'3 Public transport'!A1" display="Assess" xr:uid="{00000000-0004-0000-0100-00000C000000}"/>
    <hyperlink ref="F23" location="'4 Bike rental schemes'!A1" display="Assess" xr:uid="{00000000-0004-0000-0100-00000D000000}"/>
    <hyperlink ref="F24" location="'5 Accommodation and Gastronomy'!A1" display="Assess" xr:uid="{00000000-0004-0000-0100-00000E000000}"/>
    <hyperlink ref="F25" location="'6 Touristic offers'!A1" display="Assess" xr:uid="{00000000-0004-0000-0100-00000F000000}"/>
    <hyperlink ref="F26" location="'7 Monitoring'!A1" display="Assess" xr:uid="{00000000-0004-0000-0100-000010000000}"/>
    <hyperlink ref="G21" location="'Weights 2 Cycling infrastructur'!A1" display="Weight" xr:uid="{00000000-0004-0000-0100-000011000000}"/>
    <hyperlink ref="G22" location="'Weights 3 Public transport'!A1" display="Weight" xr:uid="{00000000-0004-0000-0100-000012000000}"/>
    <hyperlink ref="G23" location="'Weights 4 Bike rental schemes'!A1" display="Weight" xr:uid="{00000000-0004-0000-0100-000013000000}"/>
    <hyperlink ref="G24" location="'Weights 5 Accomodation and gast'!A1" display="Weight" xr:uid="{00000000-0004-0000-0100-000014000000}"/>
    <hyperlink ref="G25" location="'Weights 6 Touristic offers'!A1" display="Weight" xr:uid="{00000000-0004-0000-0100-000015000000}"/>
    <hyperlink ref="G26" location="'Weights 7 Monitoring'!A1" display="Weight" xr:uid="{00000000-0004-0000-0100-000016000000}"/>
    <hyperlink ref="C24:E24" location="'5 Accommodation and gastronomy'!A1" display="5 Accommodation and gastronomy " xr:uid="{00000000-0004-0000-0100-000017000000}"/>
    <hyperlink ref="P13" location="'Help 0 Example'!A1" display="   ?   " xr:uid="{00000000-0004-0000-0100-000018000000}"/>
    <hyperlink ref="H33:I33" location="'0 Generel data'!A1" display="START!" xr:uid="{00000000-0004-0000-0100-000019000000}"/>
    <hyperlink ref="C25:E25" location="'6 Touristic products'!A1" display="6 Touristic products" xr:uid="{00000000-0004-0000-0100-00001A000000}"/>
    <hyperlink ref="R7" location="Interface!A16" display="↓" xr:uid="{00000000-0004-0000-0100-00001B000000}"/>
    <hyperlink ref="R16" location="Interface!A31" display="↓" xr:uid="{00000000-0004-0000-0100-00001C000000}"/>
    <hyperlink ref="S33" location="Interface!A16" display="↑" xr:uid="{00000000-0004-0000-0100-00001D000000}"/>
    <hyperlink ref="S16" location="Interface!A1" display="↑" xr:uid="{00000000-0004-0000-0100-00001E000000}"/>
    <hyperlink ref="S35" location="'Legal notice'!A1" display="→ Legal notice" xr:uid="{00000000-0004-0000-0100-00001F000000}"/>
  </hyperlinks>
  <pageMargins left="0.7" right="0.7" top="0.78740157499999996" bottom="0.78740157499999996" header="0.3" footer="0.3"/>
  <pageSetup paperSize="9" orientation="portrait" r:id="rId1"/>
  <ignoredErrors>
    <ignoredError sqref="C13"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3">
    <tabColor theme="5" tint="0.79998168889431442"/>
  </sheetPr>
  <dimension ref="B1:M32"/>
  <sheetViews>
    <sheetView showGridLines="0" zoomScale="80" zoomScaleNormal="80" workbookViewId="0">
      <selection activeCell="E33" sqref="E33"/>
    </sheetView>
  </sheetViews>
  <sheetFormatPr defaultColWidth="11.453125" defaultRowHeight="14.5" x14ac:dyDescent="0.35"/>
  <cols>
    <col min="1" max="1" width="4.7265625" customWidth="1"/>
  </cols>
  <sheetData>
    <row r="1" spans="2:13" ht="7" customHeight="1" x14ac:dyDescent="0.35"/>
    <row r="2" spans="2:13" ht="60" customHeight="1" x14ac:dyDescent="0.35"/>
    <row r="3" spans="2:13" ht="7" customHeight="1" x14ac:dyDescent="0.35"/>
    <row r="4" spans="2:13" ht="18.5" x14ac:dyDescent="0.45">
      <c r="B4" s="109" t="s">
        <v>195</v>
      </c>
    </row>
    <row r="5" spans="2:13" x14ac:dyDescent="0.35">
      <c r="B5" s="92" t="s">
        <v>101</v>
      </c>
    </row>
    <row r="6" spans="2:13" ht="34.5" customHeight="1" x14ac:dyDescent="0.35">
      <c r="B6" s="356" t="s">
        <v>355</v>
      </c>
      <c r="C6" s="356"/>
      <c r="D6" s="356"/>
      <c r="E6" s="356"/>
      <c r="F6" s="356"/>
      <c r="G6" s="356"/>
      <c r="H6" s="356"/>
      <c r="I6" s="356"/>
      <c r="J6" s="356"/>
      <c r="K6" s="139"/>
      <c r="L6" s="139"/>
      <c r="M6" s="139"/>
    </row>
    <row r="7" spans="2:13" ht="7" customHeight="1" x14ac:dyDescent="0.35">
      <c r="B7" s="138"/>
    </row>
    <row r="8" spans="2:13" x14ac:dyDescent="0.35">
      <c r="B8" s="92" t="s">
        <v>102</v>
      </c>
    </row>
    <row r="9" spans="2:13" ht="75" customHeight="1" x14ac:dyDescent="0.35">
      <c r="B9" s="354" t="s">
        <v>357</v>
      </c>
      <c r="C9" s="354"/>
      <c r="D9" s="354"/>
      <c r="E9" s="354"/>
      <c r="F9" s="354"/>
      <c r="G9" s="354"/>
      <c r="H9" s="354"/>
      <c r="I9" s="354"/>
      <c r="J9" s="354"/>
      <c r="K9" s="354"/>
    </row>
    <row r="10" spans="2:13" ht="7" customHeight="1" x14ac:dyDescent="0.35"/>
    <row r="11" spans="2:13" x14ac:dyDescent="0.35">
      <c r="B11" s="92" t="s">
        <v>75</v>
      </c>
    </row>
    <row r="12" spans="2:13" x14ac:dyDescent="0.35">
      <c r="B12" t="s">
        <v>76</v>
      </c>
      <c r="C12" s="355" t="s">
        <v>356</v>
      </c>
      <c r="D12" s="355"/>
      <c r="E12" s="355"/>
      <c r="F12" s="355"/>
      <c r="G12" s="355"/>
      <c r="H12" s="355"/>
      <c r="I12" s="355"/>
    </row>
    <row r="13" spans="2:13" x14ac:dyDescent="0.35">
      <c r="B13" t="s">
        <v>77</v>
      </c>
      <c r="C13" s="355" t="s">
        <v>356</v>
      </c>
      <c r="D13" s="355"/>
      <c r="E13" s="355"/>
      <c r="F13" s="355"/>
      <c r="G13" s="355"/>
      <c r="H13" s="355"/>
      <c r="I13" s="355"/>
      <c r="L13" s="121" t="s">
        <v>135</v>
      </c>
    </row>
    <row r="14" spans="2:13" x14ac:dyDescent="0.35">
      <c r="B14" t="s">
        <v>78</v>
      </c>
      <c r="C14" s="355" t="s">
        <v>356</v>
      </c>
      <c r="D14" s="355"/>
      <c r="E14" s="355"/>
      <c r="F14" s="355"/>
      <c r="G14" s="355"/>
      <c r="H14" s="355"/>
      <c r="I14" s="355"/>
    </row>
    <row r="15" spans="2:13" x14ac:dyDescent="0.35">
      <c r="B15" t="s">
        <v>79</v>
      </c>
      <c r="C15" s="355" t="s">
        <v>356</v>
      </c>
      <c r="D15" s="355"/>
      <c r="E15" s="355"/>
      <c r="F15" s="355"/>
      <c r="G15" s="355"/>
      <c r="H15" s="355"/>
      <c r="I15" s="355"/>
    </row>
    <row r="16" spans="2:13" x14ac:dyDescent="0.35">
      <c r="B16" t="s">
        <v>81</v>
      </c>
      <c r="C16" s="88" t="s">
        <v>136</v>
      </c>
    </row>
    <row r="17" spans="2:5" ht="7" customHeight="1" x14ac:dyDescent="0.35"/>
    <row r="18" spans="2:5" x14ac:dyDescent="0.35">
      <c r="B18" s="357" t="s">
        <v>243</v>
      </c>
      <c r="C18" s="357"/>
      <c r="D18" s="357"/>
    </row>
    <row r="19" spans="2:5" ht="5.15" customHeight="1" x14ac:dyDescent="0.35">
      <c r="B19" s="147"/>
      <c r="C19" s="147"/>
    </row>
    <row r="20" spans="2:5" x14ac:dyDescent="0.35">
      <c r="B20" s="357" t="s">
        <v>242</v>
      </c>
      <c r="C20" s="357"/>
      <c r="D20" s="357"/>
    </row>
    <row r="21" spans="2:5" ht="5.15" customHeight="1" x14ac:dyDescent="0.35">
      <c r="B21" s="147"/>
      <c r="C21" s="147"/>
    </row>
    <row r="22" spans="2:5" x14ac:dyDescent="0.35">
      <c r="B22" s="357" t="s">
        <v>241</v>
      </c>
      <c r="C22" s="357"/>
      <c r="D22" s="357"/>
    </row>
    <row r="23" spans="2:5" ht="5.15" customHeight="1" x14ac:dyDescent="0.35">
      <c r="B23" s="147"/>
      <c r="C23" s="147"/>
    </row>
    <row r="24" spans="2:5" x14ac:dyDescent="0.35">
      <c r="B24" s="357" t="s">
        <v>244</v>
      </c>
      <c r="C24" s="357"/>
      <c r="D24" s="357"/>
    </row>
    <row r="25" spans="2:5" ht="5.15" customHeight="1" x14ac:dyDescent="0.35">
      <c r="B25" s="147"/>
      <c r="C25" s="147"/>
    </row>
    <row r="26" spans="2:5" x14ac:dyDescent="0.35">
      <c r="B26" s="357" t="s">
        <v>245</v>
      </c>
      <c r="C26" s="357"/>
      <c r="D26" s="357"/>
      <c r="E26" s="357"/>
    </row>
    <row r="27" spans="2:5" ht="5.15" customHeight="1" x14ac:dyDescent="0.35">
      <c r="B27" s="147"/>
      <c r="C27" s="147"/>
    </row>
    <row r="28" spans="2:5" x14ac:dyDescent="0.35">
      <c r="B28" s="357" t="s">
        <v>246</v>
      </c>
      <c r="C28" s="357"/>
      <c r="D28" s="357"/>
    </row>
    <row r="29" spans="2:5" ht="5.15" customHeight="1" x14ac:dyDescent="0.35">
      <c r="B29" s="147"/>
      <c r="C29" s="147"/>
    </row>
    <row r="30" spans="2:5" x14ac:dyDescent="0.35">
      <c r="B30" s="357" t="s">
        <v>247</v>
      </c>
      <c r="C30" s="357"/>
      <c r="D30" s="357"/>
    </row>
    <row r="32" spans="2:5" x14ac:dyDescent="0.35">
      <c r="E32" s="204" t="s">
        <v>375</v>
      </c>
    </row>
  </sheetData>
  <sheetProtection sheet="1" objects="1" scenarios="1"/>
  <mergeCells count="13">
    <mergeCell ref="B9:K9"/>
    <mergeCell ref="C12:I12"/>
    <mergeCell ref="B6:J6"/>
    <mergeCell ref="B18:D18"/>
    <mergeCell ref="B20:D20"/>
    <mergeCell ref="C13:I13"/>
    <mergeCell ref="C14:I14"/>
    <mergeCell ref="C15:I15"/>
    <mergeCell ref="B22:D22"/>
    <mergeCell ref="B24:D24"/>
    <mergeCell ref="B26:E26"/>
    <mergeCell ref="B28:D28"/>
    <mergeCell ref="B30:D30"/>
  </mergeCells>
  <hyperlinks>
    <hyperlink ref="B18" location="'1 Eco-tourism'!A1" display="← Back to 1. Eco-tourism" xr:uid="{00000000-0004-0000-1300-000000000000}"/>
    <hyperlink ref="B18:C18" location="'1 Eco-tourism'!A1" display="← Back to 1 Eco-tourism" xr:uid="{00000000-0004-0000-1300-000001000000}"/>
    <hyperlink ref="C16" r:id="rId1" location="page=52" xr:uid="{00000000-0004-0000-1300-000002000000}"/>
    <hyperlink ref="B20" location="'2 Cycling Infrastructure'!A1" display="← Back to 2. Cycling infrastructure" xr:uid="{00000000-0004-0000-1300-000003000000}"/>
    <hyperlink ref="B20:C20" location="'2 Cycling Infrastructure'!A1" display="← Back to 2 Cycling infrastructure" xr:uid="{00000000-0004-0000-1300-000004000000}"/>
    <hyperlink ref="B22" location="'3 Public transport'!A1" display="← Back to 3. Public transport" xr:uid="{00000000-0004-0000-1300-000005000000}"/>
    <hyperlink ref="B22:C22" location="'1 Eco-tourism'!A1" display="← Back to 1 Eco-tourism" xr:uid="{00000000-0004-0000-1300-000006000000}"/>
    <hyperlink ref="B24" location="'4 Bike rental schemes'!A1" display="← Back to 4. Bike rental schemes" xr:uid="{00000000-0004-0000-1300-000007000000}"/>
    <hyperlink ref="B24:C24" location="'1 Eco-tourism'!A1" display="← Back to 1 Eco-tourism" xr:uid="{00000000-0004-0000-1300-000008000000}"/>
    <hyperlink ref="B26" location="'5 Accommodation and gastronomy'!A1" display="← Back to 5. Accommodation and gastronomy" xr:uid="{00000000-0004-0000-1300-000009000000}"/>
    <hyperlink ref="B26:C26" location="'1 Eco-tourism'!A1" display="← Back to 1 Eco-tourism" xr:uid="{00000000-0004-0000-1300-00000A000000}"/>
    <hyperlink ref="B28" location="'6 Touristic products'!A1" display="← Back to 6. Touristic products" xr:uid="{00000000-0004-0000-1300-00000B000000}"/>
    <hyperlink ref="B28:C28" location="'1 Eco-tourism'!A1" display="← Back to 1 Eco-tourism" xr:uid="{00000000-0004-0000-1300-00000C000000}"/>
    <hyperlink ref="B30" location="'7 Monitoring'!A1" display="← Back to 7. Monitoring" xr:uid="{00000000-0004-0000-1300-00000D000000}"/>
    <hyperlink ref="B30:C30" location="'1 Eco-tourism'!A1" display="← Back to 1 Eco-tourism" xr:uid="{00000000-0004-0000-1300-00000E000000}"/>
  </hyperlinks>
  <pageMargins left="0.7" right="0.7" top="0.78740157499999996" bottom="0.78740157499999996" header="0.3" footer="0.3"/>
  <pageSetup paperSize="9" orientation="portrait" r:id="rId2"/>
  <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0">
    <tabColor theme="5" tint="0.79998168889431442"/>
  </sheetPr>
  <dimension ref="B1:L32"/>
  <sheetViews>
    <sheetView showGridLines="0" zoomScale="80" zoomScaleNormal="80" workbookViewId="0">
      <selection activeCell="B30" sqref="B30:C30"/>
    </sheetView>
  </sheetViews>
  <sheetFormatPr defaultColWidth="11.453125" defaultRowHeight="14.5" x14ac:dyDescent="0.35"/>
  <cols>
    <col min="1" max="1" width="4.7265625" customWidth="1"/>
  </cols>
  <sheetData>
    <row r="1" spans="2:8" ht="7" customHeight="1" x14ac:dyDescent="0.35"/>
    <row r="2" spans="2:8" ht="60" customHeight="1" x14ac:dyDescent="0.35"/>
    <row r="3" spans="2:8" ht="7" customHeight="1" x14ac:dyDescent="0.35"/>
    <row r="4" spans="2:8" ht="18.5" x14ac:dyDescent="0.45">
      <c r="B4" s="109" t="s">
        <v>66</v>
      </c>
    </row>
    <row r="5" spans="2:8" x14ac:dyDescent="0.35">
      <c r="B5" s="92" t="s">
        <v>101</v>
      </c>
    </row>
    <row r="6" spans="2:8" ht="49.5" customHeight="1" x14ac:dyDescent="0.35">
      <c r="B6" s="273" t="s">
        <v>67</v>
      </c>
      <c r="C6" s="273"/>
      <c r="D6" s="273"/>
      <c r="E6" s="273"/>
      <c r="F6" s="273"/>
      <c r="G6" s="273"/>
      <c r="H6" s="81"/>
    </row>
    <row r="7" spans="2:8" ht="7" customHeight="1" x14ac:dyDescent="0.35">
      <c r="B7" s="81"/>
      <c r="C7" s="81"/>
      <c r="D7" s="81"/>
      <c r="E7" s="81"/>
      <c r="F7" s="81"/>
      <c r="G7" s="81"/>
      <c r="H7" s="81"/>
    </row>
    <row r="8" spans="2:8" x14ac:dyDescent="0.35">
      <c r="B8" s="273" t="s">
        <v>68</v>
      </c>
      <c r="C8" s="273"/>
      <c r="D8" s="273"/>
      <c r="E8" s="273"/>
      <c r="F8" s="273"/>
      <c r="G8" s="81"/>
      <c r="H8" s="81"/>
    </row>
    <row r="9" spans="2:8" ht="7" customHeight="1" x14ac:dyDescent="0.35">
      <c r="B9" s="81"/>
      <c r="C9" s="81"/>
      <c r="D9" s="81"/>
      <c r="E9" s="81"/>
      <c r="F9" s="81"/>
      <c r="G9" s="81"/>
      <c r="H9" s="81"/>
    </row>
    <row r="10" spans="2:8" x14ac:dyDescent="0.35">
      <c r="B10" s="82" t="s">
        <v>71</v>
      </c>
      <c r="D10" s="81"/>
      <c r="E10" s="81"/>
      <c r="F10" s="81"/>
      <c r="G10" s="81"/>
      <c r="H10" s="81"/>
    </row>
    <row r="11" spans="2:8" x14ac:dyDescent="0.35">
      <c r="B11" s="82" t="s">
        <v>253</v>
      </c>
    </row>
    <row r="12" spans="2:8" x14ac:dyDescent="0.35">
      <c r="B12" s="82" t="s">
        <v>72</v>
      </c>
    </row>
    <row r="13" spans="2:8" x14ac:dyDescent="0.35">
      <c r="B13" s="82" t="s">
        <v>73</v>
      </c>
    </row>
    <row r="14" spans="2:8" x14ac:dyDescent="0.35">
      <c r="B14" s="82" t="s">
        <v>74</v>
      </c>
    </row>
    <row r="15" spans="2:8" x14ac:dyDescent="0.35">
      <c r="B15" s="82" t="s">
        <v>254</v>
      </c>
    </row>
    <row r="16" spans="2:8" ht="7" customHeight="1" x14ac:dyDescent="0.35">
      <c r="B16" s="113"/>
    </row>
    <row r="17" spans="2:12" x14ac:dyDescent="0.35">
      <c r="B17" s="92" t="s">
        <v>69</v>
      </c>
      <c r="C17" t="s">
        <v>248</v>
      </c>
    </row>
    <row r="18" spans="2:12" x14ac:dyDescent="0.35">
      <c r="C18" s="88" t="s">
        <v>70</v>
      </c>
    </row>
    <row r="19" spans="2:12" ht="7" customHeight="1" x14ac:dyDescent="0.35">
      <c r="B19" s="113"/>
    </row>
    <row r="20" spans="2:12" x14ac:dyDescent="0.35">
      <c r="B20" s="92" t="s">
        <v>102</v>
      </c>
    </row>
    <row r="21" spans="2:12" ht="69.75" customHeight="1" x14ac:dyDescent="0.35">
      <c r="B21" s="354" t="s">
        <v>171</v>
      </c>
      <c r="C21" s="354"/>
      <c r="D21" s="354"/>
      <c r="E21" s="354"/>
      <c r="F21" s="354"/>
      <c r="G21" s="354"/>
      <c r="H21" s="354"/>
      <c r="I21" s="354"/>
      <c r="J21" s="354"/>
      <c r="K21" s="354"/>
    </row>
    <row r="22" spans="2:12" ht="7" customHeight="1" x14ac:dyDescent="0.35"/>
    <row r="23" spans="2:12" x14ac:dyDescent="0.35">
      <c r="B23" s="92" t="s">
        <v>75</v>
      </c>
    </row>
    <row r="24" spans="2:12" x14ac:dyDescent="0.35">
      <c r="B24" t="s">
        <v>76</v>
      </c>
      <c r="C24" s="355" t="s">
        <v>80</v>
      </c>
      <c r="D24" s="355"/>
      <c r="E24" s="355"/>
      <c r="F24" s="355"/>
      <c r="G24" s="355"/>
      <c r="H24" s="355"/>
      <c r="I24" s="355"/>
    </row>
    <row r="25" spans="2:12" x14ac:dyDescent="0.35">
      <c r="B25" t="s">
        <v>77</v>
      </c>
      <c r="C25" t="s">
        <v>82</v>
      </c>
      <c r="L25" s="121" t="s">
        <v>135</v>
      </c>
    </row>
    <row r="26" spans="2:12" x14ac:dyDescent="0.35">
      <c r="B26" t="s">
        <v>78</v>
      </c>
      <c r="C26" t="s">
        <v>83</v>
      </c>
    </row>
    <row r="27" spans="2:12" x14ac:dyDescent="0.35">
      <c r="B27" t="s">
        <v>79</v>
      </c>
      <c r="C27" s="93">
        <v>52</v>
      </c>
    </row>
    <row r="28" spans="2:12" x14ac:dyDescent="0.35">
      <c r="B28" t="s">
        <v>81</v>
      </c>
      <c r="C28" s="88" t="s">
        <v>136</v>
      </c>
    </row>
    <row r="29" spans="2:12" ht="7" customHeight="1" x14ac:dyDescent="0.35"/>
    <row r="30" spans="2:12" x14ac:dyDescent="0.35">
      <c r="B30" s="347" t="s">
        <v>84</v>
      </c>
      <c r="C30" s="353"/>
    </row>
    <row r="32" spans="2:12" x14ac:dyDescent="0.35">
      <c r="E32" s="204" t="s">
        <v>375</v>
      </c>
    </row>
  </sheetData>
  <mergeCells count="5">
    <mergeCell ref="B6:G6"/>
    <mergeCell ref="B8:F8"/>
    <mergeCell ref="B30:C30"/>
    <mergeCell ref="B21:K21"/>
    <mergeCell ref="C24:I24"/>
  </mergeCells>
  <hyperlinks>
    <hyperlink ref="C18" r:id="rId1" xr:uid="{00000000-0004-0000-1400-000000000000}"/>
    <hyperlink ref="B30" location="Interface!A1" display="←Back to interface" xr:uid="{00000000-0004-0000-1400-000001000000}"/>
    <hyperlink ref="B30:C30" location="'1 Eco-tourism'!A1" display="← Back to 1 Eco-tourism" xr:uid="{00000000-0004-0000-1400-000002000000}"/>
    <hyperlink ref="C28" r:id="rId2" location="page=52" xr:uid="{00000000-0004-0000-1400-000003000000}"/>
  </hyperlinks>
  <pageMargins left="0.7" right="0.7" top="0.78740157499999996" bottom="0.78740157499999996" header="0.3" footer="0.3"/>
  <pageSetup paperSize="9" orientation="portrait" r:id="rId3"/>
  <drawing r:id="rId4"/>
  <legacyDrawing r:id="rId5"/>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4">
    <tabColor theme="5" tint="0.79998168889431442"/>
  </sheetPr>
  <dimension ref="B1:J23"/>
  <sheetViews>
    <sheetView showGridLines="0" zoomScale="80" zoomScaleNormal="80" workbookViewId="0">
      <selection activeCell="E23" sqref="E23"/>
    </sheetView>
  </sheetViews>
  <sheetFormatPr defaultColWidth="11.453125" defaultRowHeight="14.5" x14ac:dyDescent="0.35"/>
  <cols>
    <col min="1" max="1" width="4.7265625" customWidth="1"/>
  </cols>
  <sheetData>
    <row r="1" spans="2:10" ht="7" customHeight="1" x14ac:dyDescent="0.35"/>
    <row r="2" spans="2:10" ht="60" customHeight="1" x14ac:dyDescent="0.35"/>
    <row r="3" spans="2:10" ht="7" customHeight="1" x14ac:dyDescent="0.35"/>
    <row r="4" spans="2:10" ht="18.5" x14ac:dyDescent="0.45">
      <c r="B4" s="109" t="s">
        <v>132</v>
      </c>
    </row>
    <row r="5" spans="2:10" x14ac:dyDescent="0.35">
      <c r="B5" s="92" t="s">
        <v>101</v>
      </c>
    </row>
    <row r="6" spans="2:10" ht="90.75" customHeight="1" x14ac:dyDescent="0.35">
      <c r="B6" s="356" t="s">
        <v>159</v>
      </c>
      <c r="C6" s="356"/>
      <c r="D6" s="356"/>
      <c r="E6" s="356"/>
      <c r="F6" s="356"/>
      <c r="G6" s="356"/>
      <c r="H6" s="356"/>
      <c r="I6" s="356"/>
      <c r="J6" s="356"/>
    </row>
    <row r="7" spans="2:10" ht="7" customHeight="1" x14ac:dyDescent="0.35">
      <c r="B7" s="113"/>
    </row>
    <row r="8" spans="2:10" x14ac:dyDescent="0.35">
      <c r="B8" s="92" t="s">
        <v>69</v>
      </c>
      <c r="C8" t="s">
        <v>133</v>
      </c>
    </row>
    <row r="9" spans="2:10" x14ac:dyDescent="0.35">
      <c r="C9" s="88" t="s">
        <v>70</v>
      </c>
    </row>
    <row r="10" spans="2:10" ht="7" customHeight="1" x14ac:dyDescent="0.35">
      <c r="B10" s="113"/>
    </row>
    <row r="11" spans="2:10" x14ac:dyDescent="0.35">
      <c r="B11" s="92" t="s">
        <v>102</v>
      </c>
    </row>
    <row r="12" spans="2:10" ht="76.5" customHeight="1" x14ac:dyDescent="0.35">
      <c r="B12" s="356" t="s">
        <v>272</v>
      </c>
      <c r="C12" s="358"/>
      <c r="D12" s="358"/>
      <c r="E12" s="358"/>
      <c r="F12" s="358"/>
      <c r="G12" s="358"/>
      <c r="H12" s="358"/>
      <c r="I12" s="358"/>
      <c r="J12" s="358"/>
    </row>
    <row r="13" spans="2:10" ht="7" customHeight="1" x14ac:dyDescent="0.35"/>
    <row r="14" spans="2:10" x14ac:dyDescent="0.35">
      <c r="B14" s="92" t="s">
        <v>75</v>
      </c>
    </row>
    <row r="15" spans="2:10" x14ac:dyDescent="0.35">
      <c r="B15" t="s">
        <v>76</v>
      </c>
      <c r="C15" s="355" t="s">
        <v>80</v>
      </c>
      <c r="D15" s="355"/>
      <c r="E15" s="355"/>
      <c r="F15" s="355"/>
      <c r="G15" s="355"/>
      <c r="H15" s="355"/>
      <c r="I15" s="355"/>
    </row>
    <row r="16" spans="2:10" x14ac:dyDescent="0.35">
      <c r="B16" t="s">
        <v>77</v>
      </c>
      <c r="C16" t="s">
        <v>82</v>
      </c>
    </row>
    <row r="17" spans="2:5" x14ac:dyDescent="0.35">
      <c r="B17" t="s">
        <v>78</v>
      </c>
      <c r="C17" t="s">
        <v>83</v>
      </c>
    </row>
    <row r="18" spans="2:5" x14ac:dyDescent="0.35">
      <c r="B18" t="s">
        <v>79</v>
      </c>
      <c r="C18" s="114">
        <v>52</v>
      </c>
    </row>
    <row r="19" spans="2:5" x14ac:dyDescent="0.35">
      <c r="B19" t="s">
        <v>81</v>
      </c>
      <c r="C19" s="88" t="s">
        <v>136</v>
      </c>
    </row>
    <row r="20" spans="2:5" ht="7" customHeight="1" x14ac:dyDescent="0.35"/>
    <row r="21" spans="2:5" x14ac:dyDescent="0.35">
      <c r="B21" s="347" t="s">
        <v>84</v>
      </c>
      <c r="C21" s="353"/>
    </row>
    <row r="23" spans="2:5" x14ac:dyDescent="0.35">
      <c r="E23" s="204" t="s">
        <v>375</v>
      </c>
    </row>
  </sheetData>
  <sheetProtection sheet="1" objects="1" scenarios="1"/>
  <mergeCells count="4">
    <mergeCell ref="B21:C21"/>
    <mergeCell ref="B6:J6"/>
    <mergeCell ref="B12:J12"/>
    <mergeCell ref="C15:I15"/>
  </mergeCells>
  <hyperlinks>
    <hyperlink ref="C9" r:id="rId1" xr:uid="{00000000-0004-0000-1500-000000000000}"/>
    <hyperlink ref="B21" location="Interface!A1" display="←Back to interface" xr:uid="{00000000-0004-0000-1500-000001000000}"/>
    <hyperlink ref="B21:C21" location="'1 Eco-tourism'!A1" display="← Back to 1 Eco-tourism" xr:uid="{00000000-0004-0000-1500-000002000000}"/>
    <hyperlink ref="C19" r:id="rId2" location="page=52" xr:uid="{00000000-0004-0000-1500-000003000000}"/>
  </hyperlinks>
  <pageMargins left="0.7" right="0.7" top="0.78740157499999996" bottom="0.78740157499999996" header="0.3" footer="0.3"/>
  <pageSetup paperSize="9" orientation="portrait" r:id="rId3"/>
  <drawing r:id="rId4"/>
  <legacyDrawing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5">
    <tabColor theme="5" tint="0.79998168889431442"/>
  </sheetPr>
  <dimension ref="B1:K20"/>
  <sheetViews>
    <sheetView showGridLines="0" zoomScale="80" zoomScaleNormal="80" workbookViewId="0">
      <selection activeCell="E20" sqref="E20"/>
    </sheetView>
  </sheetViews>
  <sheetFormatPr defaultColWidth="11.453125" defaultRowHeight="14.5" x14ac:dyDescent="0.35"/>
  <cols>
    <col min="1" max="1" width="4.7265625" customWidth="1"/>
  </cols>
  <sheetData>
    <row r="1" spans="2:11" ht="7" customHeight="1" x14ac:dyDescent="0.35"/>
    <row r="2" spans="2:11" ht="60" customHeight="1" x14ac:dyDescent="0.35"/>
    <row r="3" spans="2:11" ht="7" customHeight="1" x14ac:dyDescent="0.35"/>
    <row r="4" spans="2:11" ht="18.5" x14ac:dyDescent="0.45">
      <c r="B4" s="109" t="s">
        <v>156</v>
      </c>
    </row>
    <row r="5" spans="2:11" x14ac:dyDescent="0.35">
      <c r="B5" s="92" t="s">
        <v>101</v>
      </c>
    </row>
    <row r="6" spans="2:11" ht="108.75" customHeight="1" x14ac:dyDescent="0.35">
      <c r="B6" s="356" t="s">
        <v>255</v>
      </c>
      <c r="C6" s="356"/>
      <c r="D6" s="356"/>
      <c r="E6" s="356"/>
      <c r="F6" s="356"/>
      <c r="G6" s="356"/>
      <c r="H6" s="356"/>
      <c r="I6" s="356"/>
      <c r="J6" s="356"/>
      <c r="K6" s="356"/>
    </row>
    <row r="7" spans="2:11" ht="7" customHeight="1" x14ac:dyDescent="0.35">
      <c r="B7" s="112"/>
      <c r="C7" s="112"/>
      <c r="D7" s="112"/>
      <c r="E7" s="112"/>
      <c r="F7" s="112"/>
      <c r="G7" s="112"/>
      <c r="H7" s="112"/>
    </row>
    <row r="8" spans="2:11" ht="15" customHeight="1" x14ac:dyDescent="0.35">
      <c r="B8" s="110" t="s">
        <v>102</v>
      </c>
      <c r="C8" s="112"/>
      <c r="D8" s="112"/>
      <c r="E8" s="112"/>
      <c r="F8" s="112"/>
      <c r="G8" s="112"/>
      <c r="H8" s="112"/>
    </row>
    <row r="9" spans="2:11" ht="95.15" customHeight="1" x14ac:dyDescent="0.35">
      <c r="B9" s="354" t="s">
        <v>172</v>
      </c>
      <c r="C9" s="354"/>
      <c r="D9" s="354"/>
      <c r="E9" s="354"/>
      <c r="F9" s="354"/>
      <c r="G9" s="354"/>
      <c r="H9" s="354"/>
      <c r="I9" s="354"/>
    </row>
    <row r="10" spans="2:11" ht="7" customHeight="1" x14ac:dyDescent="0.35">
      <c r="B10" s="112"/>
      <c r="C10" s="112"/>
      <c r="D10" s="112"/>
      <c r="E10" s="112"/>
      <c r="F10" s="112"/>
      <c r="G10" s="112"/>
      <c r="H10" s="112"/>
    </row>
    <row r="11" spans="2:11" x14ac:dyDescent="0.35">
      <c r="B11" s="92" t="s">
        <v>75</v>
      </c>
    </row>
    <row r="12" spans="2:11" x14ac:dyDescent="0.35">
      <c r="B12" t="s">
        <v>76</v>
      </c>
      <c r="C12" s="352" t="s">
        <v>356</v>
      </c>
      <c r="D12" s="352"/>
      <c r="E12" s="352"/>
      <c r="F12" s="352"/>
      <c r="G12" s="352"/>
      <c r="H12" s="352"/>
    </row>
    <row r="13" spans="2:11" x14ac:dyDescent="0.35">
      <c r="B13" t="s">
        <v>77</v>
      </c>
      <c r="C13" t="s">
        <v>356</v>
      </c>
    </row>
    <row r="14" spans="2:11" x14ac:dyDescent="0.35">
      <c r="B14" t="s">
        <v>78</v>
      </c>
      <c r="C14" t="s">
        <v>356</v>
      </c>
    </row>
    <row r="15" spans="2:11" x14ac:dyDescent="0.35">
      <c r="B15" t="s">
        <v>79</v>
      </c>
      <c r="C15" s="114" t="s">
        <v>356</v>
      </c>
    </row>
    <row r="16" spans="2:11" x14ac:dyDescent="0.35">
      <c r="B16" t="s">
        <v>81</v>
      </c>
      <c r="C16" t="s">
        <v>356</v>
      </c>
    </row>
    <row r="17" spans="2:5" ht="7" customHeight="1" x14ac:dyDescent="0.35"/>
    <row r="18" spans="2:5" x14ac:dyDescent="0.35">
      <c r="B18" s="347" t="s">
        <v>84</v>
      </c>
      <c r="C18" s="353"/>
    </row>
    <row r="20" spans="2:5" x14ac:dyDescent="0.35">
      <c r="E20" s="204" t="s">
        <v>375</v>
      </c>
    </row>
  </sheetData>
  <sheetProtection sheet="1" objects="1" scenarios="1"/>
  <mergeCells count="4">
    <mergeCell ref="B9:I9"/>
    <mergeCell ref="C12:H12"/>
    <mergeCell ref="B18:C18"/>
    <mergeCell ref="B6:K6"/>
  </mergeCells>
  <hyperlinks>
    <hyperlink ref="B18" location="Interface!A1" display="←Back to interface" xr:uid="{00000000-0004-0000-1600-000000000000}"/>
    <hyperlink ref="B18:C18" location="'1 Eco-tourism'!A1" display="← Back to 1 Eco-tourism" xr:uid="{00000000-0004-0000-1600-000001000000}"/>
  </hyperlink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6">
    <tabColor theme="5" tint="0.79998168889431442"/>
  </sheetPr>
  <dimension ref="B1:K22"/>
  <sheetViews>
    <sheetView showGridLines="0" zoomScale="80" zoomScaleNormal="80" workbookViewId="0">
      <selection activeCell="E23" sqref="E23"/>
    </sheetView>
  </sheetViews>
  <sheetFormatPr defaultColWidth="11.453125" defaultRowHeight="14.5" x14ac:dyDescent="0.35"/>
  <cols>
    <col min="1" max="1" width="4.7265625" customWidth="1"/>
  </cols>
  <sheetData>
    <row r="1" spans="2:11" ht="7" customHeight="1" x14ac:dyDescent="0.35"/>
    <row r="2" spans="2:11" ht="60" customHeight="1" x14ac:dyDescent="0.35"/>
    <row r="3" spans="2:11" ht="7" customHeight="1" x14ac:dyDescent="0.35"/>
    <row r="4" spans="2:11" ht="18.5" x14ac:dyDescent="0.45">
      <c r="B4" s="109" t="s">
        <v>107</v>
      </c>
    </row>
    <row r="5" spans="2:11" x14ac:dyDescent="0.35">
      <c r="B5" s="92" t="s">
        <v>101</v>
      </c>
    </row>
    <row r="6" spans="2:11" ht="183" customHeight="1" x14ac:dyDescent="0.35">
      <c r="B6" s="356" t="s">
        <v>256</v>
      </c>
      <c r="C6" s="356"/>
      <c r="D6" s="356"/>
      <c r="E6" s="356"/>
      <c r="F6" s="356"/>
      <c r="G6" s="356"/>
      <c r="H6" s="356"/>
      <c r="I6" s="356"/>
      <c r="J6" s="356"/>
      <c r="K6" s="356"/>
    </row>
    <row r="7" spans="2:11" ht="15" customHeight="1" x14ac:dyDescent="0.35">
      <c r="B7" s="115" t="s">
        <v>126</v>
      </c>
      <c r="C7" s="117" t="s">
        <v>127</v>
      </c>
      <c r="D7" s="88"/>
      <c r="E7" s="115"/>
      <c r="F7" s="115"/>
      <c r="G7" s="115"/>
      <c r="H7" s="115"/>
      <c r="I7" s="115"/>
      <c r="J7" s="115"/>
      <c r="K7" s="115"/>
    </row>
    <row r="8" spans="2:11" ht="15" customHeight="1" x14ac:dyDescent="0.35">
      <c r="B8" s="115"/>
      <c r="C8" s="116" t="s">
        <v>70</v>
      </c>
      <c r="D8" s="88"/>
      <c r="E8" s="115"/>
      <c r="F8" s="115"/>
      <c r="G8" s="115"/>
      <c r="H8" s="115"/>
      <c r="I8" s="115"/>
      <c r="J8" s="115"/>
      <c r="K8" s="115"/>
    </row>
    <row r="9" spans="2:11" ht="7" customHeight="1" x14ac:dyDescent="0.35">
      <c r="B9" s="112"/>
      <c r="C9" s="112"/>
      <c r="D9" s="112"/>
      <c r="E9" s="112"/>
      <c r="F9" s="112"/>
      <c r="G9" s="112"/>
      <c r="H9" s="112"/>
    </row>
    <row r="10" spans="2:11" ht="15" customHeight="1" x14ac:dyDescent="0.35">
      <c r="B10" s="110" t="s">
        <v>102</v>
      </c>
      <c r="C10" s="112"/>
      <c r="D10" s="112"/>
      <c r="E10" s="112"/>
      <c r="F10" s="112"/>
      <c r="G10" s="112"/>
      <c r="H10" s="112"/>
    </row>
    <row r="11" spans="2:11" ht="95.15" customHeight="1" x14ac:dyDescent="0.35">
      <c r="B11" s="354" t="s">
        <v>173</v>
      </c>
      <c r="C11" s="354"/>
      <c r="D11" s="354"/>
      <c r="E11" s="354"/>
      <c r="F11" s="354"/>
      <c r="G11" s="354"/>
      <c r="H11" s="354"/>
      <c r="I11" s="354"/>
    </row>
    <row r="12" spans="2:11" ht="7" customHeight="1" x14ac:dyDescent="0.35">
      <c r="B12" s="112"/>
      <c r="C12" s="112"/>
      <c r="D12" s="112"/>
      <c r="E12" s="112"/>
      <c r="F12" s="112"/>
      <c r="G12" s="112"/>
      <c r="H12" s="112"/>
    </row>
    <row r="13" spans="2:11" x14ac:dyDescent="0.35">
      <c r="B13" s="92" t="s">
        <v>75</v>
      </c>
    </row>
    <row r="14" spans="2:11" x14ac:dyDescent="0.35">
      <c r="B14" t="s">
        <v>76</v>
      </c>
      <c r="C14" s="352" t="s">
        <v>356</v>
      </c>
      <c r="D14" s="352"/>
      <c r="E14" s="352"/>
      <c r="F14" s="352"/>
      <c r="G14" s="352"/>
      <c r="H14" s="352"/>
    </row>
    <row r="15" spans="2:11" x14ac:dyDescent="0.35">
      <c r="B15" t="s">
        <v>77</v>
      </c>
      <c r="C15" s="352" t="s">
        <v>356</v>
      </c>
      <c r="D15" s="352"/>
      <c r="E15" s="352"/>
      <c r="F15" s="352"/>
      <c r="G15" s="352"/>
      <c r="H15" s="352"/>
    </row>
    <row r="16" spans="2:11" x14ac:dyDescent="0.35">
      <c r="B16" t="s">
        <v>78</v>
      </c>
      <c r="C16" s="352" t="s">
        <v>356</v>
      </c>
      <c r="D16" s="352"/>
      <c r="E16" s="352"/>
      <c r="F16" s="352"/>
      <c r="G16" s="352"/>
      <c r="H16" s="352"/>
    </row>
    <row r="17" spans="2:8" x14ac:dyDescent="0.35">
      <c r="B17" t="s">
        <v>79</v>
      </c>
      <c r="C17" s="352" t="s">
        <v>356</v>
      </c>
      <c r="D17" s="352"/>
      <c r="E17" s="352"/>
      <c r="F17" s="352"/>
      <c r="G17" s="352"/>
      <c r="H17" s="352"/>
    </row>
    <row r="18" spans="2:8" x14ac:dyDescent="0.35">
      <c r="B18" t="s">
        <v>81</v>
      </c>
      <c r="C18" s="352" t="s">
        <v>356</v>
      </c>
      <c r="D18" s="352"/>
      <c r="E18" s="352"/>
      <c r="F18" s="352"/>
      <c r="G18" s="352"/>
      <c r="H18" s="352"/>
    </row>
    <row r="19" spans="2:8" ht="7" customHeight="1" x14ac:dyDescent="0.35"/>
    <row r="20" spans="2:8" x14ac:dyDescent="0.35">
      <c r="B20" s="347" t="s">
        <v>84</v>
      </c>
      <c r="C20" s="353"/>
    </row>
    <row r="22" spans="2:8" x14ac:dyDescent="0.35">
      <c r="E22" s="204" t="s">
        <v>375</v>
      </c>
    </row>
  </sheetData>
  <sheetProtection sheet="1" objects="1" scenarios="1"/>
  <mergeCells count="8">
    <mergeCell ref="B11:I11"/>
    <mergeCell ref="C14:H14"/>
    <mergeCell ref="B20:C20"/>
    <mergeCell ref="B6:K6"/>
    <mergeCell ref="C15:H15"/>
    <mergeCell ref="C16:H16"/>
    <mergeCell ref="C17:H17"/>
    <mergeCell ref="C18:H18"/>
  </mergeCells>
  <hyperlinks>
    <hyperlink ref="B20" location="Interface!A1" display="←Back to interface" xr:uid="{00000000-0004-0000-1700-000000000000}"/>
    <hyperlink ref="B20:C20" location="'1 Eco-tourism'!A1" display="← Back to 1 Eco-tourism" xr:uid="{00000000-0004-0000-1700-000001000000}"/>
    <hyperlink ref="C8" r:id="rId1" xr:uid="{00000000-0004-0000-1700-000002000000}"/>
  </hyperlinks>
  <pageMargins left="0.7" right="0.7" top="0.78740157499999996" bottom="0.78740157499999996" header="0.3" footer="0.3"/>
  <pageSetup paperSize="9"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7">
    <tabColor theme="5" tint="0.79998168889431442"/>
  </sheetPr>
  <dimension ref="B1:K20"/>
  <sheetViews>
    <sheetView showGridLines="0" zoomScale="80" zoomScaleNormal="80" workbookViewId="0">
      <selection activeCell="E21" sqref="E21"/>
    </sheetView>
  </sheetViews>
  <sheetFormatPr defaultColWidth="11.453125" defaultRowHeight="14.5" x14ac:dyDescent="0.35"/>
  <cols>
    <col min="1" max="1" width="4.7265625" customWidth="1"/>
  </cols>
  <sheetData>
    <row r="1" spans="2:11" ht="7" customHeight="1" x14ac:dyDescent="0.35"/>
    <row r="2" spans="2:11" ht="60" customHeight="1" x14ac:dyDescent="0.35"/>
    <row r="3" spans="2:11" ht="7" customHeight="1" x14ac:dyDescent="0.35"/>
    <row r="4" spans="2:11" ht="18.5" x14ac:dyDescent="0.45">
      <c r="B4" s="109" t="s">
        <v>157</v>
      </c>
    </row>
    <row r="5" spans="2:11" x14ac:dyDescent="0.35">
      <c r="B5" s="92" t="s">
        <v>101</v>
      </c>
    </row>
    <row r="6" spans="2:11" ht="152.25" customHeight="1" x14ac:dyDescent="0.35">
      <c r="B6" s="356" t="s">
        <v>257</v>
      </c>
      <c r="C6" s="356"/>
      <c r="D6" s="356"/>
      <c r="E6" s="356"/>
      <c r="F6" s="356"/>
      <c r="G6" s="356"/>
      <c r="H6" s="356"/>
      <c r="I6" s="356"/>
      <c r="J6" s="356"/>
      <c r="K6" s="356"/>
    </row>
    <row r="7" spans="2:11" ht="7" customHeight="1" x14ac:dyDescent="0.35">
      <c r="B7" s="112"/>
      <c r="C7" s="112"/>
      <c r="D7" s="112"/>
      <c r="E7" s="112"/>
      <c r="F7" s="112"/>
      <c r="G7" s="112"/>
      <c r="H7" s="112"/>
    </row>
    <row r="8" spans="2:11" ht="15" customHeight="1" x14ac:dyDescent="0.35">
      <c r="B8" s="110" t="s">
        <v>102</v>
      </c>
      <c r="C8" s="112"/>
      <c r="D8" s="112"/>
      <c r="E8" s="112"/>
      <c r="F8" s="112"/>
      <c r="G8" s="112"/>
      <c r="H8" s="112"/>
    </row>
    <row r="9" spans="2:11" ht="95.15" customHeight="1" x14ac:dyDescent="0.35">
      <c r="B9" s="354" t="s">
        <v>174</v>
      </c>
      <c r="C9" s="354"/>
      <c r="D9" s="354"/>
      <c r="E9" s="354"/>
      <c r="F9" s="354"/>
      <c r="G9" s="354"/>
      <c r="H9" s="354"/>
      <c r="I9" s="354"/>
    </row>
    <row r="10" spans="2:11" ht="7" customHeight="1" x14ac:dyDescent="0.35">
      <c r="B10" s="112"/>
      <c r="C10" s="112"/>
      <c r="D10" s="112"/>
      <c r="E10" s="112"/>
      <c r="F10" s="112"/>
      <c r="G10" s="112"/>
      <c r="H10" s="112"/>
    </row>
    <row r="11" spans="2:11" x14ac:dyDescent="0.35">
      <c r="B11" s="92" t="s">
        <v>75</v>
      </c>
    </row>
    <row r="12" spans="2:11" x14ac:dyDescent="0.35">
      <c r="B12" t="s">
        <v>76</v>
      </c>
      <c r="C12" s="355" t="s">
        <v>87</v>
      </c>
      <c r="D12" s="355"/>
      <c r="E12" s="355"/>
      <c r="F12" s="355"/>
      <c r="G12" s="355"/>
      <c r="H12" s="355"/>
      <c r="I12" s="355"/>
    </row>
    <row r="13" spans="2:11" x14ac:dyDescent="0.35">
      <c r="B13" t="s">
        <v>77</v>
      </c>
      <c r="C13" t="s">
        <v>82</v>
      </c>
    </row>
    <row r="14" spans="2:11" x14ac:dyDescent="0.35">
      <c r="B14" t="s">
        <v>78</v>
      </c>
      <c r="C14" t="s">
        <v>128</v>
      </c>
    </row>
    <row r="15" spans="2:11" x14ac:dyDescent="0.35">
      <c r="B15" t="s">
        <v>79</v>
      </c>
      <c r="C15" s="114">
        <v>5</v>
      </c>
    </row>
    <row r="16" spans="2:11" x14ac:dyDescent="0.35">
      <c r="B16" t="s">
        <v>81</v>
      </c>
      <c r="C16" s="88" t="s">
        <v>136</v>
      </c>
    </row>
    <row r="17" spans="2:5" ht="7" customHeight="1" x14ac:dyDescent="0.35"/>
    <row r="18" spans="2:5" x14ac:dyDescent="0.35">
      <c r="B18" s="347" t="s">
        <v>84</v>
      </c>
      <c r="C18" s="353"/>
    </row>
    <row r="20" spans="2:5" x14ac:dyDescent="0.35">
      <c r="E20" s="204" t="s">
        <v>375</v>
      </c>
    </row>
  </sheetData>
  <sheetProtection sheet="1" objects="1" scenarios="1"/>
  <mergeCells count="4">
    <mergeCell ref="B9:I9"/>
    <mergeCell ref="B18:C18"/>
    <mergeCell ref="B6:K6"/>
    <mergeCell ref="C12:I12"/>
  </mergeCells>
  <hyperlinks>
    <hyperlink ref="B18" location="Interface!A1" display="←Back to interface" xr:uid="{00000000-0004-0000-1800-000000000000}"/>
    <hyperlink ref="B18:C18" location="'1 Eco-tourism'!A1" display="← Back to 1 Eco-tourism" xr:uid="{00000000-0004-0000-1800-000001000000}"/>
    <hyperlink ref="C16" r:id="rId1" location="page=9" xr:uid="{00000000-0004-0000-1800-000002000000}"/>
  </hyperlinks>
  <pageMargins left="0.7" right="0.7" top="0.78740157499999996" bottom="0.78740157499999996" header="0.3" footer="0.3"/>
  <pageSetup paperSize="9"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8">
    <tabColor theme="5" tint="0.79998168889431442"/>
  </sheetPr>
  <dimension ref="B1:I25"/>
  <sheetViews>
    <sheetView showGridLines="0" zoomScale="80" zoomScaleNormal="80" workbookViewId="0">
      <selection activeCell="E25" sqref="E25"/>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108</v>
      </c>
    </row>
    <row r="5" spans="2:9" x14ac:dyDescent="0.35">
      <c r="B5" s="92" t="s">
        <v>101</v>
      </c>
    </row>
    <row r="6" spans="2:9" ht="60.75" customHeight="1" x14ac:dyDescent="0.35">
      <c r="B6" s="354" t="s">
        <v>262</v>
      </c>
      <c r="C6" s="354"/>
      <c r="D6" s="354"/>
      <c r="E6" s="354"/>
      <c r="F6" s="354"/>
      <c r="G6" s="354"/>
      <c r="H6" s="354"/>
      <c r="I6" s="354"/>
    </row>
    <row r="7" spans="2:9" ht="7" customHeight="1" x14ac:dyDescent="0.35">
      <c r="B7" s="112"/>
      <c r="C7" s="112"/>
      <c r="D7" s="112"/>
      <c r="E7" s="112"/>
      <c r="F7" s="112"/>
      <c r="G7" s="112"/>
      <c r="H7" s="112"/>
    </row>
    <row r="8" spans="2:9" s="113" customFormat="1" ht="15" customHeight="1" x14ac:dyDescent="0.35">
      <c r="B8" s="110" t="s">
        <v>102</v>
      </c>
    </row>
    <row r="9" spans="2:9" ht="95.15" customHeight="1" x14ac:dyDescent="0.35">
      <c r="B9" s="354" t="s">
        <v>175</v>
      </c>
      <c r="C9" s="354"/>
      <c r="D9" s="354"/>
      <c r="E9" s="354"/>
      <c r="F9" s="354"/>
      <c r="G9" s="354"/>
      <c r="H9" s="354"/>
      <c r="I9" s="354"/>
    </row>
    <row r="10" spans="2:9" ht="7" customHeight="1" x14ac:dyDescent="0.35">
      <c r="B10" s="112"/>
      <c r="C10" s="112"/>
      <c r="D10" s="112"/>
      <c r="E10" s="112"/>
      <c r="F10" s="112"/>
      <c r="G10" s="112"/>
      <c r="H10" s="112"/>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x14ac:dyDescent="0.35">
      <c r="B14" t="s">
        <v>78</v>
      </c>
      <c r="C14" t="s">
        <v>129</v>
      </c>
    </row>
    <row r="15" spans="2:9" x14ac:dyDescent="0.35">
      <c r="B15" t="s">
        <v>79</v>
      </c>
      <c r="C15" s="114" t="s">
        <v>138</v>
      </c>
    </row>
    <row r="16" spans="2:9" x14ac:dyDescent="0.35">
      <c r="B16" t="s">
        <v>81</v>
      </c>
      <c r="C16" s="88" t="s">
        <v>136</v>
      </c>
    </row>
    <row r="17" spans="2:9" ht="7" customHeight="1" x14ac:dyDescent="0.35"/>
    <row r="18" spans="2:9" x14ac:dyDescent="0.35">
      <c r="B18" s="357" t="s">
        <v>100</v>
      </c>
      <c r="C18" s="359"/>
      <c r="D18" s="355"/>
    </row>
    <row r="20" spans="2:9" x14ac:dyDescent="0.35">
      <c r="B20" s="110" t="s">
        <v>103</v>
      </c>
    </row>
    <row r="21" spans="2:9" ht="30" customHeight="1" x14ac:dyDescent="0.35">
      <c r="B21" s="111" t="s">
        <v>70</v>
      </c>
      <c r="C21" s="273" t="s">
        <v>358</v>
      </c>
      <c r="D21" s="273"/>
      <c r="E21" s="273"/>
      <c r="F21" s="273"/>
      <c r="G21" s="273"/>
      <c r="H21" s="273"/>
      <c r="I21" s="273"/>
    </row>
    <row r="22" spans="2:9" x14ac:dyDescent="0.35">
      <c r="B22" s="111" t="s">
        <v>70</v>
      </c>
      <c r="C22" s="273" t="s">
        <v>359</v>
      </c>
      <c r="D22" s="273"/>
      <c r="E22" s="273"/>
      <c r="F22" s="273"/>
      <c r="G22" s="273"/>
      <c r="H22" s="273"/>
      <c r="I22" s="273"/>
    </row>
    <row r="23" spans="2:9" x14ac:dyDescent="0.35">
      <c r="B23" s="182" t="s">
        <v>70</v>
      </c>
      <c r="C23" t="s">
        <v>360</v>
      </c>
    </row>
    <row r="25" spans="2:9" x14ac:dyDescent="0.35">
      <c r="E25" s="204" t="s">
        <v>375</v>
      </c>
    </row>
  </sheetData>
  <sheetProtection sheet="1" objects="1" scenarios="1"/>
  <mergeCells count="6">
    <mergeCell ref="C22:I22"/>
    <mergeCell ref="B6:I6"/>
    <mergeCell ref="B9:I9"/>
    <mergeCell ref="B18:D18"/>
    <mergeCell ref="C21:I21"/>
    <mergeCell ref="C12:I12"/>
  </mergeCells>
  <hyperlinks>
    <hyperlink ref="B18" location="Interface!A1" display="←Back to interface" xr:uid="{00000000-0004-0000-1900-000000000000}"/>
    <hyperlink ref="B18:C18" location="'2 Cycling Infrastructure'!A1" display="← Back to 1 Eco-tourism" xr:uid="{00000000-0004-0000-1900-000001000000}"/>
    <hyperlink ref="B21" r:id="rId1" xr:uid="{00000000-0004-0000-1900-000002000000}"/>
    <hyperlink ref="C16" r:id="rId2" location="page=36" xr:uid="{00000000-0004-0000-1900-000003000000}"/>
    <hyperlink ref="B22" r:id="rId3" xr:uid="{00000000-0004-0000-1900-000004000000}"/>
    <hyperlink ref="B23" r:id="rId4" xr:uid="{00000000-0004-0000-1900-000005000000}"/>
  </hyperlinks>
  <pageMargins left="0.7" right="0.7" top="0.78740157499999996" bottom="0.78740157499999996" header="0.3" footer="0.3"/>
  <pageSetup paperSize="9" orientation="portrait" r:id="rId5"/>
  <drawing r:id="rId6"/>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9">
    <tabColor theme="5" tint="0.79998168889431442"/>
  </sheetPr>
  <dimension ref="B1:I25"/>
  <sheetViews>
    <sheetView showGridLines="0" zoomScale="80" zoomScaleNormal="80" workbookViewId="0">
      <selection activeCell="E25" sqref="E25"/>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263</v>
      </c>
    </row>
    <row r="5" spans="2:9" x14ac:dyDescent="0.35">
      <c r="B5" s="92" t="s">
        <v>101</v>
      </c>
    </row>
    <row r="6" spans="2:9" ht="49.5" customHeight="1" x14ac:dyDescent="0.35">
      <c r="B6" s="354" t="s">
        <v>264</v>
      </c>
      <c r="C6" s="354"/>
      <c r="D6" s="354"/>
      <c r="E6" s="354"/>
      <c r="F6" s="354"/>
      <c r="G6" s="354"/>
      <c r="H6" s="354"/>
      <c r="I6" s="354"/>
    </row>
    <row r="7" spans="2:9" ht="7" customHeight="1" x14ac:dyDescent="0.35">
      <c r="B7" s="89"/>
      <c r="C7" s="89"/>
      <c r="D7" s="89"/>
      <c r="E7" s="89"/>
      <c r="F7" s="89"/>
      <c r="G7" s="89"/>
      <c r="H7" s="89"/>
    </row>
    <row r="8" spans="2:9" s="90" customFormat="1" ht="15" customHeight="1" x14ac:dyDescent="0.35">
      <c r="B8" s="110" t="s">
        <v>102</v>
      </c>
    </row>
    <row r="9" spans="2:9" ht="135.75" customHeight="1" x14ac:dyDescent="0.35">
      <c r="B9" s="354" t="s">
        <v>273</v>
      </c>
      <c r="C9" s="354"/>
      <c r="D9" s="354"/>
      <c r="E9" s="354"/>
      <c r="F9" s="354"/>
      <c r="G9" s="354"/>
      <c r="H9" s="354"/>
      <c r="I9" s="354"/>
    </row>
    <row r="10" spans="2:9" ht="7" customHeight="1" x14ac:dyDescent="0.35">
      <c r="B10" s="89"/>
      <c r="C10" s="89"/>
      <c r="D10" s="89"/>
      <c r="E10" s="89"/>
      <c r="F10" s="89"/>
      <c r="G10" s="89"/>
      <c r="H10" s="89"/>
    </row>
    <row r="11" spans="2:9" x14ac:dyDescent="0.35">
      <c r="B11" s="92" t="s">
        <v>75</v>
      </c>
    </row>
    <row r="12" spans="2:9" x14ac:dyDescent="0.35">
      <c r="B12" t="s">
        <v>76</v>
      </c>
      <c r="C12" s="352" t="s">
        <v>87</v>
      </c>
      <c r="D12" s="352"/>
      <c r="E12" s="352"/>
      <c r="F12" s="352"/>
      <c r="G12" s="352"/>
      <c r="H12" s="352"/>
      <c r="I12" s="352"/>
    </row>
    <row r="13" spans="2:9" x14ac:dyDescent="0.35">
      <c r="B13" t="s">
        <v>77</v>
      </c>
      <c r="C13" t="s">
        <v>137</v>
      </c>
    </row>
    <row r="14" spans="2:9" x14ac:dyDescent="0.35">
      <c r="B14" t="s">
        <v>78</v>
      </c>
      <c r="C14" t="s">
        <v>184</v>
      </c>
    </row>
    <row r="15" spans="2:9" x14ac:dyDescent="0.35">
      <c r="B15" t="s">
        <v>79</v>
      </c>
      <c r="C15" s="108" t="s">
        <v>139</v>
      </c>
    </row>
    <row r="16" spans="2:9" x14ac:dyDescent="0.35">
      <c r="B16" t="s">
        <v>81</v>
      </c>
      <c r="C16" s="88" t="s">
        <v>136</v>
      </c>
    </row>
    <row r="17" spans="2:9" ht="7" customHeight="1" x14ac:dyDescent="0.35"/>
    <row r="18" spans="2:9" x14ac:dyDescent="0.35">
      <c r="B18" s="357" t="s">
        <v>100</v>
      </c>
      <c r="C18" s="359"/>
      <c r="D18" s="355"/>
    </row>
    <row r="20" spans="2:9" x14ac:dyDescent="0.35">
      <c r="B20" s="110" t="s">
        <v>103</v>
      </c>
    </row>
    <row r="21" spans="2:9" ht="30" customHeight="1" x14ac:dyDescent="0.35">
      <c r="B21" s="111" t="s">
        <v>70</v>
      </c>
      <c r="C21" s="273" t="s">
        <v>104</v>
      </c>
      <c r="D21" s="273"/>
      <c r="E21" s="273"/>
      <c r="F21" s="273"/>
      <c r="G21" s="273"/>
      <c r="H21" s="273"/>
      <c r="I21" s="273"/>
    </row>
    <row r="22" spans="2:9" x14ac:dyDescent="0.35">
      <c r="B22" s="111" t="s">
        <v>70</v>
      </c>
      <c r="C22" s="273" t="s">
        <v>105</v>
      </c>
      <c r="D22" s="273"/>
      <c r="E22" s="273"/>
      <c r="F22" s="273"/>
      <c r="G22" s="273"/>
      <c r="H22" s="273"/>
      <c r="I22" s="273"/>
    </row>
    <row r="23" spans="2:9" x14ac:dyDescent="0.35">
      <c r="B23" s="182" t="s">
        <v>70</v>
      </c>
      <c r="C23" t="s">
        <v>361</v>
      </c>
    </row>
    <row r="25" spans="2:9" x14ac:dyDescent="0.35">
      <c r="E25" s="204" t="s">
        <v>375</v>
      </c>
    </row>
  </sheetData>
  <sheetProtection sheet="1" objects="1" scenarios="1"/>
  <mergeCells count="6">
    <mergeCell ref="C22:I22"/>
    <mergeCell ref="B6:I6"/>
    <mergeCell ref="B9:I9"/>
    <mergeCell ref="B18:D18"/>
    <mergeCell ref="C21:I21"/>
    <mergeCell ref="C12:I12"/>
  </mergeCells>
  <hyperlinks>
    <hyperlink ref="B18" location="Interface!A1" display="←Back to interface" xr:uid="{00000000-0004-0000-1A00-000000000000}"/>
    <hyperlink ref="B18:C18" location="'2 Cycling Infrastructure'!A1" display="← Back to 1 Eco-tourism" xr:uid="{00000000-0004-0000-1A00-000001000000}"/>
    <hyperlink ref="B21" r:id="rId1" xr:uid="{00000000-0004-0000-1A00-000002000000}"/>
    <hyperlink ref="C16" r:id="rId2" location="page=54" xr:uid="{00000000-0004-0000-1A00-000003000000}"/>
    <hyperlink ref="B22" r:id="rId3" xr:uid="{00000000-0004-0000-1A00-000004000000}"/>
    <hyperlink ref="B23" r:id="rId4" xr:uid="{00000000-0004-0000-1A00-000005000000}"/>
  </hyperlinks>
  <pageMargins left="0.7" right="0.7" top="0.78740157499999996" bottom="0.78740157499999996" header="0.3" footer="0.3"/>
  <pageSetup paperSize="9" orientation="portrait" r:id="rId5"/>
  <drawing r:id="rId6"/>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9">
    <tabColor theme="5" tint="0.79998168889431442"/>
  </sheetPr>
  <dimension ref="B1:I24"/>
  <sheetViews>
    <sheetView showGridLines="0" zoomScale="80" zoomScaleNormal="80" workbookViewId="0">
      <selection activeCell="E25" sqref="E25"/>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106</v>
      </c>
    </row>
    <row r="5" spans="2:9" x14ac:dyDescent="0.35">
      <c r="B5" s="92" t="s">
        <v>101</v>
      </c>
    </row>
    <row r="6" spans="2:9" ht="49.5" customHeight="1" x14ac:dyDescent="0.35">
      <c r="B6" s="354" t="s">
        <v>265</v>
      </c>
      <c r="C6" s="354"/>
      <c r="D6" s="354"/>
      <c r="E6" s="354"/>
      <c r="F6" s="354"/>
      <c r="G6" s="354"/>
      <c r="H6" s="354"/>
      <c r="I6" s="354"/>
    </row>
    <row r="7" spans="2:9" ht="7" customHeight="1" x14ac:dyDescent="0.35">
      <c r="B7" s="83"/>
      <c r="C7" s="83"/>
      <c r="D7" s="83"/>
      <c r="E7" s="83"/>
      <c r="F7" s="83"/>
      <c r="G7" s="83"/>
      <c r="H7" s="83"/>
    </row>
    <row r="8" spans="2:9" s="90" customFormat="1" ht="15" customHeight="1" x14ac:dyDescent="0.35">
      <c r="B8" s="110" t="s">
        <v>102</v>
      </c>
    </row>
    <row r="9" spans="2:9" ht="137.25" customHeight="1" x14ac:dyDescent="0.35">
      <c r="B9" s="354" t="s">
        <v>274</v>
      </c>
      <c r="C9" s="354"/>
      <c r="D9" s="354"/>
      <c r="E9" s="354"/>
      <c r="F9" s="354"/>
      <c r="G9" s="354"/>
      <c r="H9" s="354"/>
      <c r="I9" s="354"/>
    </row>
    <row r="10" spans="2:9" ht="7" customHeight="1" x14ac:dyDescent="0.35">
      <c r="B10" s="83"/>
      <c r="C10" s="83"/>
      <c r="D10" s="83"/>
      <c r="E10" s="83"/>
      <c r="F10" s="83"/>
      <c r="G10" s="83"/>
      <c r="H10" s="83"/>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x14ac:dyDescent="0.35">
      <c r="B14" t="s">
        <v>78</v>
      </c>
      <c r="C14" t="s">
        <v>184</v>
      </c>
    </row>
    <row r="15" spans="2:9" x14ac:dyDescent="0.35">
      <c r="B15" t="s">
        <v>79</v>
      </c>
      <c r="C15" s="119" t="s">
        <v>139</v>
      </c>
    </row>
    <row r="16" spans="2:9" x14ac:dyDescent="0.35">
      <c r="B16" t="s">
        <v>81</v>
      </c>
      <c r="C16" s="88" t="s">
        <v>136</v>
      </c>
    </row>
    <row r="17" spans="2:9" ht="7" customHeight="1" x14ac:dyDescent="0.35"/>
    <row r="18" spans="2:9" x14ac:dyDescent="0.35">
      <c r="B18" s="357" t="s">
        <v>100</v>
      </c>
      <c r="C18" s="359"/>
      <c r="D18" s="355"/>
    </row>
    <row r="20" spans="2:9" x14ac:dyDescent="0.35">
      <c r="B20" s="110" t="s">
        <v>103</v>
      </c>
    </row>
    <row r="21" spans="2:9" ht="30" customHeight="1" x14ac:dyDescent="0.35">
      <c r="B21" s="111" t="s">
        <v>70</v>
      </c>
      <c r="C21" s="273" t="s">
        <v>104</v>
      </c>
      <c r="D21" s="273"/>
      <c r="E21" s="273"/>
      <c r="F21" s="273"/>
      <c r="G21" s="273"/>
      <c r="H21" s="273"/>
      <c r="I21" s="273"/>
    </row>
    <row r="22" spans="2:9" x14ac:dyDescent="0.35">
      <c r="B22" s="111" t="s">
        <v>70</v>
      </c>
      <c r="C22" s="273" t="s">
        <v>105</v>
      </c>
      <c r="D22" s="273"/>
      <c r="E22" s="273"/>
      <c r="F22" s="273"/>
      <c r="G22" s="273"/>
      <c r="H22" s="273"/>
      <c r="I22" s="273"/>
    </row>
    <row r="24" spans="2:9" x14ac:dyDescent="0.35">
      <c r="E24" s="204" t="s">
        <v>375</v>
      </c>
    </row>
  </sheetData>
  <sheetProtection sheet="1" objects="1" scenarios="1"/>
  <mergeCells count="6">
    <mergeCell ref="C22:I22"/>
    <mergeCell ref="B6:I6"/>
    <mergeCell ref="B9:I9"/>
    <mergeCell ref="B18:D18"/>
    <mergeCell ref="C21:I21"/>
    <mergeCell ref="C12:I12"/>
  </mergeCells>
  <hyperlinks>
    <hyperlink ref="B18" location="Interface!A1" display="←Back to interface" xr:uid="{00000000-0004-0000-1B00-000000000000}"/>
    <hyperlink ref="B18:C18" location="'2 Cycling Infrastructure'!A1" display="← Back to 1 Eco-tourism" xr:uid="{00000000-0004-0000-1B00-000001000000}"/>
    <hyperlink ref="B21" r:id="rId1" xr:uid="{00000000-0004-0000-1B00-000002000000}"/>
    <hyperlink ref="B22" r:id="rId2" xr:uid="{00000000-0004-0000-1B00-000003000000}"/>
    <hyperlink ref="C16" r:id="rId3" location="page=54" xr:uid="{00000000-0004-0000-1B00-000004000000}"/>
  </hyperlinks>
  <pageMargins left="0.7" right="0.7" top="0.78740157499999996" bottom="0.78740157499999996" header="0.3" footer="0.3"/>
  <pageSetup paperSize="9" orientation="portrait" r:id="rId4"/>
  <drawing r:id="rId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30">
    <tabColor theme="5" tint="0.79998168889431442"/>
  </sheetPr>
  <dimension ref="B1:K24"/>
  <sheetViews>
    <sheetView showGridLines="0" zoomScale="80" zoomScaleNormal="80" workbookViewId="0">
      <selection activeCell="E25" sqref="E25"/>
    </sheetView>
  </sheetViews>
  <sheetFormatPr defaultColWidth="11.453125" defaultRowHeight="14.5" x14ac:dyDescent="0.35"/>
  <cols>
    <col min="1" max="1" width="4.7265625" customWidth="1"/>
  </cols>
  <sheetData>
    <row r="1" spans="2:11" ht="7" customHeight="1" x14ac:dyDescent="0.35"/>
    <row r="2" spans="2:11" ht="60" customHeight="1" x14ac:dyDescent="0.35"/>
    <row r="3" spans="2:11" ht="7" customHeight="1" x14ac:dyDescent="0.35"/>
    <row r="4" spans="2:11" ht="18" x14ac:dyDescent="0.4">
      <c r="B4" s="91" t="s">
        <v>110</v>
      </c>
    </row>
    <row r="5" spans="2:11" x14ac:dyDescent="0.35">
      <c r="B5" s="92" t="s">
        <v>101</v>
      </c>
    </row>
    <row r="6" spans="2:11" ht="161.25" customHeight="1" x14ac:dyDescent="0.35">
      <c r="B6" s="356" t="s">
        <v>266</v>
      </c>
      <c r="C6" s="356"/>
      <c r="D6" s="356"/>
      <c r="E6" s="356"/>
      <c r="F6" s="356"/>
      <c r="G6" s="356"/>
      <c r="H6" s="356"/>
      <c r="I6" s="356"/>
      <c r="J6" s="356"/>
      <c r="K6" s="356"/>
    </row>
    <row r="7" spans="2:11" ht="7" customHeight="1" x14ac:dyDescent="0.35">
      <c r="B7" s="112"/>
      <c r="C7" s="112"/>
      <c r="D7" s="112"/>
      <c r="E7" s="112"/>
      <c r="F7" s="112"/>
      <c r="G7" s="112"/>
      <c r="H7" s="112"/>
    </row>
    <row r="8" spans="2:11" s="113" customFormat="1" ht="15" customHeight="1" x14ac:dyDescent="0.35">
      <c r="B8" s="110" t="s">
        <v>102</v>
      </c>
    </row>
    <row r="9" spans="2:11" ht="95.15" customHeight="1" x14ac:dyDescent="0.35">
      <c r="B9" s="354" t="s">
        <v>267</v>
      </c>
      <c r="C9" s="354"/>
      <c r="D9" s="354"/>
      <c r="E9" s="354"/>
      <c r="F9" s="354"/>
      <c r="G9" s="354"/>
      <c r="H9" s="354"/>
      <c r="I9" s="354"/>
    </row>
    <row r="10" spans="2:11" ht="7" customHeight="1" x14ac:dyDescent="0.35">
      <c r="B10" s="112"/>
      <c r="C10" s="112"/>
      <c r="D10" s="112"/>
      <c r="E10" s="112"/>
      <c r="F10" s="112"/>
      <c r="G10" s="112"/>
      <c r="H10" s="112"/>
    </row>
    <row r="11" spans="2:11" x14ac:dyDescent="0.35">
      <c r="B11" s="92" t="s">
        <v>75</v>
      </c>
    </row>
    <row r="12" spans="2:11" x14ac:dyDescent="0.35">
      <c r="B12" t="s">
        <v>76</v>
      </c>
      <c r="C12" s="352" t="s">
        <v>87</v>
      </c>
      <c r="D12" s="352"/>
      <c r="E12" s="352"/>
      <c r="F12" s="352"/>
      <c r="G12" s="352"/>
      <c r="H12" s="352"/>
    </row>
    <row r="13" spans="2:11" x14ac:dyDescent="0.35">
      <c r="B13" t="s">
        <v>77</v>
      </c>
      <c r="C13" t="s">
        <v>137</v>
      </c>
    </row>
    <row r="14" spans="2:11" x14ac:dyDescent="0.35">
      <c r="B14" t="s">
        <v>78</v>
      </c>
      <c r="C14" t="s">
        <v>185</v>
      </c>
    </row>
    <row r="15" spans="2:11" x14ac:dyDescent="0.35">
      <c r="B15" t="s">
        <v>79</v>
      </c>
      <c r="C15" s="114" t="s">
        <v>268</v>
      </c>
    </row>
    <row r="16" spans="2:11" x14ac:dyDescent="0.35">
      <c r="B16" t="s">
        <v>81</v>
      </c>
      <c r="C16" s="88" t="s">
        <v>136</v>
      </c>
    </row>
    <row r="17" spans="2:9" ht="7" customHeight="1" x14ac:dyDescent="0.35"/>
    <row r="18" spans="2:9" x14ac:dyDescent="0.35">
      <c r="B18" s="357" t="s">
        <v>100</v>
      </c>
      <c r="C18" s="359"/>
      <c r="D18" s="355"/>
    </row>
    <row r="20" spans="2:9" x14ac:dyDescent="0.35">
      <c r="B20" s="110" t="s">
        <v>103</v>
      </c>
    </row>
    <row r="21" spans="2:9" ht="30" customHeight="1" x14ac:dyDescent="0.35">
      <c r="B21" s="111" t="s">
        <v>70</v>
      </c>
      <c r="C21" s="273" t="s">
        <v>130</v>
      </c>
      <c r="D21" s="273"/>
      <c r="E21" s="273"/>
      <c r="F21" s="273"/>
      <c r="G21" s="273"/>
      <c r="H21" s="273"/>
      <c r="I21" s="273"/>
    </row>
    <row r="22" spans="2:9" ht="30" customHeight="1" x14ac:dyDescent="0.35">
      <c r="B22" s="111" t="s">
        <v>70</v>
      </c>
      <c r="C22" s="356" t="s">
        <v>131</v>
      </c>
      <c r="D22" s="356"/>
      <c r="E22" s="356"/>
      <c r="F22" s="356"/>
      <c r="G22" s="356"/>
      <c r="H22" s="356"/>
      <c r="I22" s="356"/>
    </row>
    <row r="24" spans="2:9" x14ac:dyDescent="0.35">
      <c r="E24" s="204" t="s">
        <v>375</v>
      </c>
    </row>
  </sheetData>
  <sheetProtection sheet="1" objects="1" scenarios="1"/>
  <mergeCells count="6">
    <mergeCell ref="C22:I22"/>
    <mergeCell ref="B6:K6"/>
    <mergeCell ref="B9:I9"/>
    <mergeCell ref="C12:H12"/>
    <mergeCell ref="B18:D18"/>
    <mergeCell ref="C21:I21"/>
  </mergeCells>
  <hyperlinks>
    <hyperlink ref="B18" location="Interface!A1" display="←Back to interface" xr:uid="{00000000-0004-0000-1C00-000000000000}"/>
    <hyperlink ref="B18:C18" location="'2 Cycling Infrastructure'!A1" display="← Back to 1 Eco-tourism" xr:uid="{00000000-0004-0000-1C00-000001000000}"/>
    <hyperlink ref="B21" r:id="rId1" xr:uid="{00000000-0004-0000-1C00-000002000000}"/>
    <hyperlink ref="B22" r:id="rId2" xr:uid="{00000000-0004-0000-1C00-000003000000}"/>
    <hyperlink ref="C16" r:id="rId3" location="page=56" xr:uid="{00000000-0004-0000-1C00-000004000000}"/>
  </hyperlinks>
  <pageMargins left="0.7" right="0.7" top="0.78740157499999996" bottom="0.78740157499999996"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1"/>
  <dimension ref="A1:U21"/>
  <sheetViews>
    <sheetView showGridLines="0" zoomScale="80" zoomScaleNormal="80" workbookViewId="0">
      <selection activeCell="G27" sqref="G27"/>
    </sheetView>
  </sheetViews>
  <sheetFormatPr defaultColWidth="11.453125" defaultRowHeight="14.5" outlineLevelCol="1" x14ac:dyDescent="0.35"/>
  <cols>
    <col min="1" max="1" width="4.7265625" style="183" customWidth="1"/>
    <col min="2" max="2" width="11.453125" style="183" customWidth="1"/>
    <col min="3" max="3" width="5.7265625" style="183" customWidth="1"/>
    <col min="4" max="4" width="17.1796875" style="183" customWidth="1"/>
    <col min="5" max="5" width="6.1796875" style="183" customWidth="1"/>
    <col min="6" max="6" width="11.453125" style="183" customWidth="1"/>
    <col min="7" max="7" width="15.7265625" style="183" customWidth="1"/>
    <col min="8" max="8" width="9" style="183" customWidth="1"/>
    <col min="9" max="9" width="11.453125" style="183" customWidth="1"/>
    <col min="10" max="10" width="8.453125" style="183" customWidth="1"/>
    <col min="11" max="13" width="11.453125" style="183" customWidth="1"/>
    <col min="14" max="14" width="11.453125" style="183"/>
    <col min="15" max="19" width="11.453125" style="183" hidden="1" customWidth="1" outlineLevel="1"/>
    <col min="20" max="20" width="3.7265625" style="183" customWidth="1" collapsed="1"/>
    <col min="21" max="21" width="6.7265625" style="183" customWidth="1"/>
    <col min="22" max="16384" width="11.453125" style="183"/>
  </cols>
  <sheetData>
    <row r="1" spans="1:21" ht="7" customHeight="1" x14ac:dyDescent="0.35">
      <c r="A1" s="187"/>
      <c r="B1" s="187"/>
    </row>
    <row r="2" spans="1:21" ht="15" customHeight="1" x14ac:dyDescent="0.35">
      <c r="A2" s="187"/>
      <c r="B2" s="187"/>
      <c r="E2" s="308" t="s">
        <v>203</v>
      </c>
      <c r="F2" s="308"/>
      <c r="G2" s="308"/>
      <c r="H2" s="308"/>
      <c r="I2" s="308"/>
      <c r="J2" s="308"/>
      <c r="K2" s="172"/>
      <c r="L2" s="172"/>
      <c r="M2" s="172"/>
    </row>
    <row r="3" spans="1:21" ht="15" customHeight="1" x14ac:dyDescent="0.35">
      <c r="E3" s="308"/>
      <c r="F3" s="308"/>
      <c r="G3" s="308"/>
      <c r="H3" s="308"/>
      <c r="I3" s="308"/>
      <c r="J3" s="308"/>
      <c r="K3" s="172"/>
      <c r="L3" s="172"/>
      <c r="M3" s="172"/>
    </row>
    <row r="4" spans="1:21" ht="15" customHeight="1" x14ac:dyDescent="0.35">
      <c r="E4" s="308"/>
      <c r="F4" s="308"/>
      <c r="G4" s="308"/>
      <c r="H4" s="308"/>
      <c r="I4" s="308"/>
      <c r="J4" s="308"/>
      <c r="K4" s="172"/>
      <c r="L4" s="172"/>
      <c r="M4" s="172"/>
    </row>
    <row r="5" spans="1:21" ht="20.149999999999999" customHeight="1" x14ac:dyDescent="0.35">
      <c r="A5" s="188"/>
      <c r="B5" s="188"/>
      <c r="C5" s="188"/>
      <c r="D5" s="188"/>
      <c r="E5" s="189"/>
      <c r="F5" s="189"/>
      <c r="G5" s="189"/>
      <c r="H5" s="189"/>
      <c r="I5" s="189"/>
      <c r="J5" s="189"/>
      <c r="K5" s="189"/>
      <c r="L5" s="189"/>
      <c r="M5" s="189"/>
      <c r="N5" s="188"/>
      <c r="O5" s="188"/>
      <c r="P5" s="188"/>
      <c r="Q5" s="188"/>
      <c r="R5" s="188"/>
      <c r="S5" s="188"/>
      <c r="T5" s="188"/>
      <c r="U5" s="188"/>
    </row>
    <row r="6" spans="1:21" ht="15" customHeight="1" x14ac:dyDescent="0.35"/>
    <row r="7" spans="1:21" ht="104.25" customHeight="1" x14ac:dyDescent="0.35">
      <c r="B7" s="309" t="s">
        <v>352</v>
      </c>
      <c r="C7" s="309"/>
      <c r="D7" s="309"/>
      <c r="E7" s="309"/>
      <c r="F7" s="309"/>
      <c r="G7" s="309"/>
      <c r="H7" s="309"/>
      <c r="I7" s="309"/>
      <c r="J7" s="309"/>
      <c r="K7" s="309"/>
      <c r="L7" s="309"/>
    </row>
    <row r="8" spans="1:21" ht="5.15" customHeight="1" x14ac:dyDescent="0.35">
      <c r="B8" s="190"/>
      <c r="C8" s="190"/>
      <c r="D8" s="190"/>
      <c r="E8" s="190"/>
      <c r="F8" s="190"/>
      <c r="G8" s="190"/>
      <c r="H8" s="190"/>
      <c r="I8" s="190"/>
      <c r="J8" s="190"/>
      <c r="K8" s="190"/>
      <c r="L8" s="190"/>
    </row>
    <row r="9" spans="1:21" ht="15" customHeight="1" x14ac:dyDescent="0.35">
      <c r="B9" s="191" t="s">
        <v>240</v>
      </c>
      <c r="C9" s="188"/>
      <c r="D9" s="188"/>
      <c r="E9" s="188"/>
      <c r="F9" s="188"/>
      <c r="G9" s="188"/>
      <c r="H9" s="188"/>
      <c r="I9" s="188"/>
      <c r="J9" s="188"/>
      <c r="K9" s="188"/>
      <c r="L9" s="188"/>
      <c r="Q9" s="192"/>
    </row>
    <row r="10" spans="1:21" s="184" customFormat="1" ht="30" customHeight="1" x14ac:dyDescent="0.35">
      <c r="B10" s="305" t="s">
        <v>209</v>
      </c>
      <c r="C10" s="305"/>
      <c r="D10" s="305"/>
      <c r="E10" s="305"/>
      <c r="F10" s="305"/>
      <c r="G10" s="305"/>
      <c r="H10" s="305"/>
      <c r="I10" s="307"/>
      <c r="J10" s="307"/>
      <c r="K10" s="307"/>
      <c r="L10" s="307"/>
      <c r="Q10" s="193" t="s">
        <v>199</v>
      </c>
    </row>
    <row r="11" spans="1:21" s="184" customFormat="1" ht="5.15" customHeight="1" x14ac:dyDescent="0.35">
      <c r="B11" s="194"/>
      <c r="C11" s="194"/>
      <c r="D11" s="194"/>
      <c r="E11" s="194"/>
      <c r="F11" s="194"/>
      <c r="G11" s="194"/>
      <c r="H11" s="194"/>
      <c r="I11" s="195"/>
      <c r="J11" s="195"/>
      <c r="K11" s="195"/>
      <c r="L11" s="194"/>
      <c r="Q11" s="193" t="s">
        <v>198</v>
      </c>
    </row>
    <row r="12" spans="1:21" s="184" customFormat="1" ht="30" customHeight="1" x14ac:dyDescent="0.35">
      <c r="B12" s="305" t="s">
        <v>238</v>
      </c>
      <c r="C12" s="305"/>
      <c r="D12" s="305"/>
      <c r="E12" s="305"/>
      <c r="F12" s="305"/>
      <c r="G12" s="205"/>
      <c r="H12" s="196" t="s">
        <v>354</v>
      </c>
      <c r="I12" s="310"/>
      <c r="J12" s="310"/>
      <c r="K12" s="310"/>
      <c r="L12" s="310"/>
      <c r="Q12" s="193" t="s">
        <v>200</v>
      </c>
    </row>
    <row r="13" spans="1:21" s="186" customFormat="1" ht="5.15" customHeight="1" x14ac:dyDescent="0.35">
      <c r="B13" s="195"/>
      <c r="C13" s="195"/>
      <c r="D13" s="195"/>
      <c r="E13" s="195"/>
      <c r="F13" s="195"/>
      <c r="G13" s="195"/>
      <c r="H13" s="195"/>
      <c r="I13" s="195"/>
      <c r="J13" s="195"/>
      <c r="K13" s="195"/>
      <c r="L13" s="195"/>
      <c r="Q13" s="193" t="s">
        <v>201</v>
      </c>
    </row>
    <row r="14" spans="1:21" s="184" customFormat="1" ht="30" customHeight="1" x14ac:dyDescent="0.35">
      <c r="B14" s="305" t="s">
        <v>197</v>
      </c>
      <c r="C14" s="305"/>
      <c r="D14" s="306"/>
      <c r="E14" s="306"/>
      <c r="F14" s="306"/>
      <c r="G14" s="306"/>
      <c r="H14" s="306"/>
      <c r="I14" s="306"/>
      <c r="J14" s="306"/>
      <c r="K14" s="306"/>
      <c r="L14" s="306"/>
      <c r="Q14" s="192" t="s">
        <v>202</v>
      </c>
    </row>
    <row r="15" spans="1:21" s="186" customFormat="1" ht="5.15" customHeight="1" x14ac:dyDescent="0.35">
      <c r="B15" s="195"/>
      <c r="C15" s="195"/>
      <c r="D15" s="195"/>
      <c r="E15" s="195"/>
      <c r="F15" s="195"/>
      <c r="G15" s="195"/>
      <c r="H15" s="195"/>
      <c r="I15" s="195"/>
      <c r="J15" s="195"/>
      <c r="K15" s="195"/>
      <c r="L15" s="195"/>
      <c r="Q15" s="186" t="s">
        <v>342</v>
      </c>
    </row>
    <row r="16" spans="1:21" s="184" customFormat="1" ht="30" customHeight="1" x14ac:dyDescent="0.35">
      <c r="B16" s="305" t="s">
        <v>196</v>
      </c>
      <c r="C16" s="305"/>
      <c r="D16" s="306"/>
      <c r="E16" s="306"/>
      <c r="F16" s="306"/>
      <c r="G16" s="306"/>
      <c r="H16" s="306"/>
      <c r="I16" s="306"/>
      <c r="J16" s="306"/>
      <c r="K16" s="306"/>
      <c r="L16" s="306"/>
      <c r="Q16" s="183" t="s">
        <v>353</v>
      </c>
    </row>
    <row r="17" spans="1:21" ht="15" customHeight="1" x14ac:dyDescent="0.35">
      <c r="B17" s="197"/>
      <c r="C17" s="197"/>
      <c r="D17" s="198"/>
      <c r="E17" s="198"/>
      <c r="F17" s="198"/>
      <c r="G17" s="198"/>
      <c r="H17" s="197"/>
      <c r="I17" s="197"/>
      <c r="J17" s="197"/>
      <c r="K17" s="197"/>
      <c r="L17" s="197"/>
      <c r="Q17" s="185"/>
    </row>
    <row r="18" spans="1:21" ht="15" customHeight="1" x14ac:dyDescent="0.35">
      <c r="A18" s="188"/>
      <c r="B18" s="188"/>
      <c r="C18" s="188"/>
      <c r="D18" s="188"/>
      <c r="E18" s="188"/>
      <c r="F18" s="188"/>
      <c r="G18" s="188"/>
      <c r="H18" s="188"/>
      <c r="I18" s="188"/>
      <c r="J18" s="188"/>
      <c r="K18" s="188"/>
      <c r="L18" s="188"/>
      <c r="M18" s="188"/>
      <c r="N18" s="188"/>
      <c r="O18" s="188"/>
      <c r="P18" s="188"/>
      <c r="Q18" s="188"/>
      <c r="R18" s="188"/>
      <c r="S18" s="188"/>
      <c r="T18" s="188"/>
      <c r="U18" s="188"/>
    </row>
    <row r="19" spans="1:21" ht="23.5" x14ac:dyDescent="0.35">
      <c r="A19" s="303" t="s">
        <v>60</v>
      </c>
      <c r="B19" s="303"/>
      <c r="C19" s="303"/>
      <c r="D19" s="301" t="s">
        <v>61</v>
      </c>
      <c r="E19" s="302"/>
      <c r="F19" s="303"/>
      <c r="G19" s="303"/>
      <c r="J19" s="304" t="s">
        <v>239</v>
      </c>
      <c r="K19" s="304"/>
      <c r="L19" s="304"/>
      <c r="M19" s="304"/>
      <c r="N19" s="304"/>
      <c r="O19" s="304"/>
      <c r="P19" s="304"/>
      <c r="Q19" s="304"/>
      <c r="R19" s="304"/>
      <c r="S19" s="304"/>
      <c r="T19" s="304"/>
      <c r="U19" s="304"/>
    </row>
    <row r="21" spans="1:21" x14ac:dyDescent="0.35">
      <c r="G21" s="211" t="s">
        <v>375</v>
      </c>
    </row>
  </sheetData>
  <sheetProtection sheet="1" objects="1" scenarios="1"/>
  <dataConsolidate/>
  <mergeCells count="14">
    <mergeCell ref="I10:L10"/>
    <mergeCell ref="B12:F12"/>
    <mergeCell ref="E2:J4"/>
    <mergeCell ref="B7:L7"/>
    <mergeCell ref="B10:H10"/>
    <mergeCell ref="I12:L12"/>
    <mergeCell ref="D19:E19"/>
    <mergeCell ref="F19:G19"/>
    <mergeCell ref="J19:U19"/>
    <mergeCell ref="A19:C19"/>
    <mergeCell ref="B14:C14"/>
    <mergeCell ref="B16:C16"/>
    <mergeCell ref="D14:L14"/>
    <mergeCell ref="D16:L16"/>
  </mergeCells>
  <dataValidations count="2">
    <dataValidation type="list" errorStyle="warning" allowBlank="1" showInputMessage="1" showErrorMessage="1" error="If possible, please select one of the options given. " promptTitle="Type of region" prompt="Please choose from the following" sqref="F13" xr:uid="{00000000-0002-0000-0200-000000000000}">
      <formula1>$Q$10:$Q$16</formula1>
    </dataValidation>
    <dataValidation type="list" allowBlank="1" showInputMessage="1" showErrorMessage="1" sqref="G12" xr:uid="{00000000-0002-0000-0200-000001000000}">
      <formula1>$Q$10:$Q$16</formula1>
    </dataValidation>
  </dataValidations>
  <hyperlinks>
    <hyperlink ref="J19" location="'2 Cycling Infrastructure'!A1" display="Next →" xr:uid="{00000000-0004-0000-0200-000000000000}"/>
    <hyperlink ref="A19" location="Interface!A1" display="←Back to interface" xr:uid="{00000000-0004-0000-0200-000001000000}"/>
    <hyperlink ref="D19" location="Summary!A1" display="→Summary results" xr:uid="{00000000-0004-0000-0200-000002000000}"/>
    <hyperlink ref="J19:U19" location="'1 Eco-tourism'!A1" display="Eco-tourism →" xr:uid="{00000000-0004-0000-0200-000003000000}"/>
  </hyperlink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31">
    <tabColor theme="5" tint="0.79998168889431442"/>
  </sheetPr>
  <dimension ref="B1:I22"/>
  <sheetViews>
    <sheetView showGridLines="0" zoomScale="80" zoomScaleNormal="80" workbookViewId="0">
      <selection activeCell="E20" sqref="E20"/>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109</v>
      </c>
    </row>
    <row r="5" spans="2:9" x14ac:dyDescent="0.35">
      <c r="B5" s="92" t="s">
        <v>101</v>
      </c>
    </row>
    <row r="6" spans="2:9" ht="138" customHeight="1" x14ac:dyDescent="0.35">
      <c r="B6" s="354" t="s">
        <v>269</v>
      </c>
      <c r="C6" s="354"/>
      <c r="D6" s="354"/>
      <c r="E6" s="354"/>
      <c r="F6" s="354"/>
      <c r="G6" s="354"/>
      <c r="H6" s="354"/>
      <c r="I6" s="354"/>
    </row>
    <row r="7" spans="2:9" ht="7" customHeight="1" x14ac:dyDescent="0.35">
      <c r="B7" s="112"/>
      <c r="C7" s="112"/>
      <c r="D7" s="112"/>
      <c r="E7" s="112"/>
      <c r="F7" s="112"/>
      <c r="G7" s="112"/>
      <c r="H7" s="112"/>
    </row>
    <row r="8" spans="2:9" s="113" customFormat="1" ht="15" customHeight="1" x14ac:dyDescent="0.35">
      <c r="B8" s="110" t="s">
        <v>102</v>
      </c>
    </row>
    <row r="9" spans="2:9" ht="123" customHeight="1" x14ac:dyDescent="0.35">
      <c r="B9" s="354" t="s">
        <v>275</v>
      </c>
      <c r="C9" s="354"/>
      <c r="D9" s="354"/>
      <c r="E9" s="354"/>
      <c r="F9" s="354"/>
      <c r="G9" s="354"/>
      <c r="H9" s="354"/>
      <c r="I9" s="354"/>
    </row>
    <row r="10" spans="2:9" ht="7" customHeight="1" x14ac:dyDescent="0.35">
      <c r="B10" s="112"/>
      <c r="C10" s="112"/>
      <c r="D10" s="112"/>
      <c r="E10" s="112"/>
      <c r="F10" s="112"/>
      <c r="G10" s="112"/>
      <c r="H10" s="112"/>
    </row>
    <row r="11" spans="2:9" x14ac:dyDescent="0.35">
      <c r="B11" s="92" t="s">
        <v>75</v>
      </c>
    </row>
    <row r="12" spans="2:9" x14ac:dyDescent="0.35">
      <c r="B12" t="s">
        <v>76</v>
      </c>
      <c r="C12" s="352" t="s">
        <v>87</v>
      </c>
      <c r="D12" s="352"/>
      <c r="E12" s="352"/>
      <c r="F12" s="352"/>
      <c r="G12" s="352"/>
      <c r="H12" s="352"/>
    </row>
    <row r="13" spans="2:9" x14ac:dyDescent="0.35">
      <c r="B13" t="s">
        <v>77</v>
      </c>
      <c r="C13" t="s">
        <v>137</v>
      </c>
    </row>
    <row r="14" spans="2:9" x14ac:dyDescent="0.35">
      <c r="B14" t="s">
        <v>78</v>
      </c>
      <c r="C14" t="s">
        <v>186</v>
      </c>
    </row>
    <row r="15" spans="2:9" x14ac:dyDescent="0.35">
      <c r="B15" t="s">
        <v>79</v>
      </c>
      <c r="C15" s="114">
        <v>59</v>
      </c>
    </row>
    <row r="16" spans="2:9" x14ac:dyDescent="0.35">
      <c r="B16" t="s">
        <v>81</v>
      </c>
      <c r="C16" s="88" t="s">
        <v>136</v>
      </c>
    </row>
    <row r="17" spans="2:9" ht="7" customHeight="1" x14ac:dyDescent="0.35"/>
    <row r="18" spans="2:9" x14ac:dyDescent="0.35">
      <c r="B18" s="357" t="s">
        <v>100</v>
      </c>
      <c r="C18" s="359"/>
      <c r="D18" s="355"/>
    </row>
    <row r="20" spans="2:9" x14ac:dyDescent="0.35">
      <c r="B20" s="110"/>
      <c r="E20" s="204" t="s">
        <v>375</v>
      </c>
    </row>
    <row r="21" spans="2:9" ht="30" customHeight="1" x14ac:dyDescent="0.35">
      <c r="B21" s="111"/>
      <c r="C21" s="273"/>
      <c r="D21" s="273"/>
      <c r="E21" s="273"/>
      <c r="F21" s="273"/>
      <c r="G21" s="273"/>
      <c r="H21" s="273"/>
      <c r="I21" s="273"/>
    </row>
    <row r="22" spans="2:9" x14ac:dyDescent="0.35">
      <c r="B22" s="111"/>
      <c r="C22" s="273"/>
      <c r="D22" s="273"/>
      <c r="E22" s="273"/>
      <c r="F22" s="273"/>
      <c r="G22" s="273"/>
      <c r="H22" s="273"/>
      <c r="I22" s="273"/>
    </row>
  </sheetData>
  <sheetProtection sheet="1" objects="1" scenarios="1"/>
  <mergeCells count="6">
    <mergeCell ref="C22:I22"/>
    <mergeCell ref="B6:I6"/>
    <mergeCell ref="B9:I9"/>
    <mergeCell ref="C12:H12"/>
    <mergeCell ref="B18:D18"/>
    <mergeCell ref="C21:I21"/>
  </mergeCells>
  <hyperlinks>
    <hyperlink ref="B18" location="Interface!A1" display="←Back to interface" xr:uid="{00000000-0004-0000-1D00-000000000000}"/>
    <hyperlink ref="B18:C18" location="'2 Cycling Infrastructure'!A1" display="← Back to 1 Eco-tourism" xr:uid="{00000000-0004-0000-1D00-000001000000}"/>
    <hyperlink ref="C16" r:id="rId1" location="page=63" xr:uid="{00000000-0004-0000-1D00-000002000000}"/>
  </hyperlinks>
  <pageMargins left="0.7" right="0.7" top="0.78740157499999996" bottom="0.78740157499999996" header="0.3" footer="0.3"/>
  <pageSetup paperSize="9" orientation="portrait"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32">
    <tabColor theme="5" tint="0.79998168889431442"/>
  </sheetPr>
  <dimension ref="B1:I23"/>
  <sheetViews>
    <sheetView showGridLines="0" zoomScale="80" zoomScaleNormal="80" workbookViewId="0">
      <selection activeCell="E24" sqref="E24"/>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111</v>
      </c>
    </row>
    <row r="5" spans="2:9" x14ac:dyDescent="0.35">
      <c r="B5" s="92" t="s">
        <v>101</v>
      </c>
    </row>
    <row r="6" spans="2:9" ht="127.5" customHeight="1" x14ac:dyDescent="0.35">
      <c r="B6" s="354" t="s">
        <v>270</v>
      </c>
      <c r="C6" s="354"/>
      <c r="D6" s="354"/>
      <c r="E6" s="354"/>
      <c r="F6" s="354"/>
      <c r="G6" s="354"/>
      <c r="H6" s="354"/>
      <c r="I6" s="354"/>
    </row>
    <row r="7" spans="2:9" ht="7" customHeight="1" x14ac:dyDescent="0.35">
      <c r="B7" s="112"/>
      <c r="C7" s="112"/>
      <c r="D7" s="112"/>
      <c r="E7" s="112"/>
      <c r="F7" s="112"/>
      <c r="G7" s="112"/>
      <c r="H7" s="112"/>
    </row>
    <row r="8" spans="2:9" s="113" customFormat="1" ht="15" customHeight="1" x14ac:dyDescent="0.35">
      <c r="B8" s="110" t="s">
        <v>102</v>
      </c>
    </row>
    <row r="9" spans="2:9" ht="108.75" customHeight="1" x14ac:dyDescent="0.35">
      <c r="B9" s="354" t="s">
        <v>276</v>
      </c>
      <c r="C9" s="354"/>
      <c r="D9" s="354"/>
      <c r="E9" s="354"/>
      <c r="F9" s="354"/>
      <c r="G9" s="354"/>
      <c r="H9" s="354"/>
      <c r="I9" s="354"/>
    </row>
    <row r="10" spans="2:9" ht="7" customHeight="1" x14ac:dyDescent="0.35">
      <c r="B10" s="112"/>
      <c r="C10" s="112"/>
      <c r="D10" s="112"/>
      <c r="E10" s="112"/>
      <c r="F10" s="112"/>
      <c r="G10" s="112"/>
      <c r="H10" s="112"/>
    </row>
    <row r="11" spans="2:9" x14ac:dyDescent="0.35">
      <c r="B11" s="92" t="s">
        <v>75</v>
      </c>
    </row>
    <row r="12" spans="2:9" x14ac:dyDescent="0.35">
      <c r="B12" t="s">
        <v>76</v>
      </c>
      <c r="C12" s="352" t="s">
        <v>87</v>
      </c>
      <c r="D12" s="352"/>
      <c r="E12" s="352"/>
      <c r="F12" s="352"/>
      <c r="G12" s="352"/>
      <c r="H12" s="352"/>
      <c r="I12" s="352"/>
    </row>
    <row r="13" spans="2:9" x14ac:dyDescent="0.35">
      <c r="B13" t="s">
        <v>77</v>
      </c>
      <c r="C13" t="s">
        <v>137</v>
      </c>
    </row>
    <row r="14" spans="2:9" x14ac:dyDescent="0.35">
      <c r="B14" t="s">
        <v>78</v>
      </c>
      <c r="C14" t="s">
        <v>187</v>
      </c>
    </row>
    <row r="15" spans="2:9" x14ac:dyDescent="0.35">
      <c r="B15" t="s">
        <v>79</v>
      </c>
      <c r="C15" s="114">
        <v>54</v>
      </c>
    </row>
    <row r="16" spans="2:9" x14ac:dyDescent="0.35">
      <c r="B16" t="s">
        <v>81</v>
      </c>
      <c r="C16" s="88" t="s">
        <v>136</v>
      </c>
    </row>
    <row r="17" spans="2:9" ht="7" customHeight="1" x14ac:dyDescent="0.35"/>
    <row r="18" spans="2:9" x14ac:dyDescent="0.35">
      <c r="B18" s="357" t="s">
        <v>100</v>
      </c>
      <c r="C18" s="359"/>
      <c r="D18" s="355"/>
    </row>
    <row r="20" spans="2:9" x14ac:dyDescent="0.35">
      <c r="B20" s="110" t="s">
        <v>103</v>
      </c>
    </row>
    <row r="21" spans="2:9" ht="30" customHeight="1" x14ac:dyDescent="0.35">
      <c r="B21" s="111" t="s">
        <v>70</v>
      </c>
      <c r="C21" s="273" t="s">
        <v>362</v>
      </c>
      <c r="D21" s="273"/>
      <c r="E21" s="273"/>
      <c r="F21" s="273"/>
      <c r="G21" s="273"/>
      <c r="H21" s="273"/>
      <c r="I21" s="273"/>
    </row>
    <row r="22" spans="2:9" x14ac:dyDescent="0.35">
      <c r="B22" s="111"/>
      <c r="C22" s="273"/>
      <c r="D22" s="273"/>
      <c r="E22" s="273"/>
      <c r="F22" s="273"/>
      <c r="G22" s="273"/>
      <c r="H22" s="273"/>
      <c r="I22" s="273"/>
    </row>
    <row r="23" spans="2:9" x14ac:dyDescent="0.35">
      <c r="E23" s="204" t="s">
        <v>375</v>
      </c>
    </row>
  </sheetData>
  <sheetProtection sheet="1" objects="1" scenarios="1"/>
  <mergeCells count="6">
    <mergeCell ref="C22:I22"/>
    <mergeCell ref="B6:I6"/>
    <mergeCell ref="B9:I9"/>
    <mergeCell ref="B18:D18"/>
    <mergeCell ref="C21:I21"/>
    <mergeCell ref="C12:I12"/>
  </mergeCells>
  <hyperlinks>
    <hyperlink ref="B18" location="Interface!A1" display="←Back to interface" xr:uid="{00000000-0004-0000-1E00-000000000000}"/>
    <hyperlink ref="B18:C18" location="'2 Cycling Infrastructure'!A1" display="← Back to 1 Eco-tourism" xr:uid="{00000000-0004-0000-1E00-000001000000}"/>
    <hyperlink ref="C16" r:id="rId1" location="page=58" xr:uid="{00000000-0004-0000-1E00-000002000000}"/>
    <hyperlink ref="B21" r:id="rId2" xr:uid="{00000000-0004-0000-1E00-000003000000}"/>
  </hyperlinks>
  <pageMargins left="0.7" right="0.7" top="0.78740157499999996" bottom="0.78740157499999996" header="0.3" footer="0.3"/>
  <pageSetup paperSize="9" orientation="portrait" r:id="rId3"/>
  <drawing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33">
    <tabColor theme="5" tint="0.79998168889431442"/>
  </sheetPr>
  <dimension ref="B1:I23"/>
  <sheetViews>
    <sheetView showGridLines="0" zoomScale="80" zoomScaleNormal="80" workbookViewId="0">
      <selection activeCell="E23" sqref="E23"/>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112</v>
      </c>
    </row>
    <row r="5" spans="2:9" x14ac:dyDescent="0.35">
      <c r="B5" s="92" t="s">
        <v>101</v>
      </c>
    </row>
    <row r="6" spans="2:9" ht="76.5" customHeight="1" x14ac:dyDescent="0.35">
      <c r="B6" s="354" t="s">
        <v>271</v>
      </c>
      <c r="C6" s="354"/>
      <c r="D6" s="354"/>
      <c r="E6" s="354"/>
      <c r="F6" s="354"/>
      <c r="G6" s="354"/>
      <c r="H6" s="354"/>
      <c r="I6" s="354"/>
    </row>
    <row r="7" spans="2:9" ht="7" customHeight="1" x14ac:dyDescent="0.35">
      <c r="B7" s="112"/>
      <c r="C7" s="112"/>
      <c r="D7" s="112"/>
      <c r="E7" s="112"/>
      <c r="F7" s="112"/>
      <c r="G7" s="112"/>
      <c r="H7" s="112"/>
    </row>
    <row r="8" spans="2:9" s="113" customFormat="1" ht="15" customHeight="1" x14ac:dyDescent="0.35">
      <c r="B8" s="110" t="s">
        <v>102</v>
      </c>
    </row>
    <row r="9" spans="2:9" ht="165.75" customHeight="1" x14ac:dyDescent="0.35">
      <c r="B9" s="354" t="s">
        <v>277</v>
      </c>
      <c r="C9" s="354"/>
      <c r="D9" s="354"/>
      <c r="E9" s="354"/>
      <c r="F9" s="354"/>
      <c r="G9" s="354"/>
      <c r="H9" s="354"/>
      <c r="I9" s="354"/>
    </row>
    <row r="10" spans="2:9" ht="7" customHeight="1" x14ac:dyDescent="0.35">
      <c r="B10" s="112"/>
      <c r="C10" s="112"/>
      <c r="D10" s="112"/>
      <c r="E10" s="112"/>
      <c r="F10" s="112"/>
      <c r="G10" s="112"/>
      <c r="H10" s="112"/>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x14ac:dyDescent="0.35">
      <c r="B14" t="s">
        <v>78</v>
      </c>
      <c r="C14" t="s">
        <v>177</v>
      </c>
    </row>
    <row r="15" spans="2:9" x14ac:dyDescent="0.35">
      <c r="B15" t="s">
        <v>79</v>
      </c>
      <c r="C15" s="114">
        <v>85</v>
      </c>
    </row>
    <row r="16" spans="2:9" x14ac:dyDescent="0.35">
      <c r="B16" t="s">
        <v>81</v>
      </c>
      <c r="C16" s="88" t="s">
        <v>136</v>
      </c>
    </row>
    <row r="17" spans="2:9" ht="7" customHeight="1" x14ac:dyDescent="0.35"/>
    <row r="18" spans="2:9" x14ac:dyDescent="0.35">
      <c r="B18" s="357" t="s">
        <v>100</v>
      </c>
      <c r="C18" s="359"/>
      <c r="D18" s="355"/>
    </row>
    <row r="20" spans="2:9" x14ac:dyDescent="0.35">
      <c r="B20" s="110" t="s">
        <v>103</v>
      </c>
    </row>
    <row r="21" spans="2:9" ht="30" customHeight="1" x14ac:dyDescent="0.35">
      <c r="B21" s="111"/>
      <c r="C21" s="273"/>
      <c r="D21" s="273"/>
      <c r="E21" s="273"/>
      <c r="F21" s="273"/>
      <c r="G21" s="273"/>
      <c r="H21" s="273"/>
      <c r="I21" s="273"/>
    </row>
    <row r="22" spans="2:9" x14ac:dyDescent="0.35">
      <c r="B22" s="111"/>
      <c r="C22" s="273"/>
      <c r="D22" s="273"/>
      <c r="E22" s="273"/>
      <c r="F22" s="273"/>
      <c r="G22" s="273"/>
      <c r="H22" s="273"/>
      <c r="I22" s="273"/>
    </row>
    <row r="23" spans="2:9" x14ac:dyDescent="0.35">
      <c r="E23" s="204" t="s">
        <v>375</v>
      </c>
    </row>
  </sheetData>
  <sheetProtection sheet="1" objects="1" scenarios="1"/>
  <mergeCells count="6">
    <mergeCell ref="C22:I22"/>
    <mergeCell ref="B6:I6"/>
    <mergeCell ref="B9:I9"/>
    <mergeCell ref="B18:D18"/>
    <mergeCell ref="C21:I21"/>
    <mergeCell ref="C12:I12"/>
  </mergeCells>
  <hyperlinks>
    <hyperlink ref="B18" location="Interface!A1" display="←Back to interface" xr:uid="{00000000-0004-0000-1F00-000000000000}"/>
    <hyperlink ref="B18:C18" location="'2 Cycling Infrastructure'!A1" display="← Back to 1 Eco-tourism" xr:uid="{00000000-0004-0000-1F00-000001000000}"/>
    <hyperlink ref="C16" r:id="rId1" location="page=89" xr:uid="{00000000-0004-0000-1F00-000002000000}"/>
  </hyperlinks>
  <pageMargins left="0.7" right="0.7" top="0.78740157499999996" bottom="0.78740157499999996" header="0.3" footer="0.3"/>
  <pageSetup paperSize="9" orientation="portrait"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11">
    <tabColor theme="5" tint="0.79998168889431442"/>
  </sheetPr>
  <dimension ref="B1:I23"/>
  <sheetViews>
    <sheetView showGridLines="0" zoomScale="80" zoomScaleNormal="80" workbookViewId="0">
      <selection activeCell="E24" sqref="E24"/>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5" x14ac:dyDescent="0.45">
      <c r="B4" s="109" t="s">
        <v>86</v>
      </c>
    </row>
    <row r="5" spans="2:9" x14ac:dyDescent="0.35">
      <c r="B5" s="92" t="s">
        <v>101</v>
      </c>
    </row>
    <row r="6" spans="2:9" ht="59.25" customHeight="1" x14ac:dyDescent="0.35">
      <c r="B6" s="354" t="s">
        <v>279</v>
      </c>
      <c r="C6" s="354"/>
      <c r="D6" s="354"/>
      <c r="E6" s="354"/>
      <c r="F6" s="354"/>
      <c r="G6" s="354"/>
      <c r="H6" s="354"/>
      <c r="I6" s="354"/>
    </row>
    <row r="7" spans="2:9" ht="7" customHeight="1" x14ac:dyDescent="0.35">
      <c r="B7" s="83"/>
      <c r="C7" s="83"/>
      <c r="D7" s="83"/>
      <c r="E7" s="83"/>
      <c r="F7" s="83"/>
      <c r="G7" s="83"/>
      <c r="H7" s="83"/>
    </row>
    <row r="8" spans="2:9" ht="15" customHeight="1" x14ac:dyDescent="0.35">
      <c r="B8" s="110" t="s">
        <v>102</v>
      </c>
      <c r="C8" s="89"/>
      <c r="D8" s="89"/>
      <c r="E8" s="89"/>
      <c r="F8" s="89"/>
      <c r="G8" s="89"/>
      <c r="H8" s="89"/>
    </row>
    <row r="9" spans="2:9" ht="135.75" customHeight="1" x14ac:dyDescent="0.35">
      <c r="B9" s="354" t="s">
        <v>281</v>
      </c>
      <c r="C9" s="354"/>
      <c r="D9" s="354"/>
      <c r="E9" s="354"/>
      <c r="F9" s="354"/>
      <c r="G9" s="354"/>
      <c r="H9" s="354"/>
      <c r="I9" s="354"/>
    </row>
    <row r="10" spans="2:9" ht="7" customHeight="1" x14ac:dyDescent="0.35">
      <c r="B10" s="83"/>
      <c r="C10" s="83"/>
      <c r="D10" s="83"/>
      <c r="E10" s="83"/>
      <c r="F10" s="83"/>
      <c r="G10" s="83"/>
      <c r="H10" s="83"/>
    </row>
    <row r="11" spans="2:9" x14ac:dyDescent="0.35">
      <c r="B11" s="92" t="s">
        <v>75</v>
      </c>
    </row>
    <row r="12" spans="2:9" x14ac:dyDescent="0.35">
      <c r="B12" t="s">
        <v>76</v>
      </c>
      <c r="C12" s="355" t="s">
        <v>87</v>
      </c>
      <c r="D12" s="355"/>
      <c r="E12" s="355"/>
      <c r="F12" s="355"/>
      <c r="G12" s="355"/>
      <c r="H12" s="355"/>
      <c r="I12" s="355"/>
    </row>
    <row r="13" spans="2:9" x14ac:dyDescent="0.35">
      <c r="B13" t="s">
        <v>77</v>
      </c>
      <c r="C13" t="s">
        <v>82</v>
      </c>
    </row>
    <row r="14" spans="2:9" x14ac:dyDescent="0.35">
      <c r="B14" t="s">
        <v>78</v>
      </c>
      <c r="C14" t="s">
        <v>88</v>
      </c>
    </row>
    <row r="15" spans="2:9" x14ac:dyDescent="0.35">
      <c r="B15" t="s">
        <v>79</v>
      </c>
      <c r="C15" s="93">
        <v>61</v>
      </c>
    </row>
    <row r="16" spans="2:9" x14ac:dyDescent="0.35">
      <c r="B16" t="s">
        <v>81</v>
      </c>
      <c r="C16" s="88" t="s">
        <v>136</v>
      </c>
    </row>
    <row r="17" spans="2:9" ht="7" customHeight="1" x14ac:dyDescent="0.35"/>
    <row r="18" spans="2:9" x14ac:dyDescent="0.35">
      <c r="B18" s="357" t="s">
        <v>144</v>
      </c>
      <c r="C18" s="357"/>
      <c r="D18" s="357"/>
    </row>
    <row r="20" spans="2:9" x14ac:dyDescent="0.35">
      <c r="B20" s="110" t="s">
        <v>103</v>
      </c>
    </row>
    <row r="21" spans="2:9" ht="45" customHeight="1" x14ac:dyDescent="0.35">
      <c r="B21" s="111" t="s">
        <v>70</v>
      </c>
      <c r="C21" s="273" t="s">
        <v>363</v>
      </c>
      <c r="D21" s="273"/>
      <c r="E21" s="273"/>
      <c r="F21" s="273"/>
      <c r="G21" s="273"/>
      <c r="H21" s="273"/>
      <c r="I21" s="273"/>
    </row>
    <row r="23" spans="2:9" x14ac:dyDescent="0.35">
      <c r="E23" s="204" t="s">
        <v>375</v>
      </c>
    </row>
  </sheetData>
  <sheetProtection sheet="1" objects="1" scenarios="1"/>
  <mergeCells count="5">
    <mergeCell ref="B6:I6"/>
    <mergeCell ref="B9:I9"/>
    <mergeCell ref="B18:D18"/>
    <mergeCell ref="C12:I12"/>
    <mergeCell ref="C21:I21"/>
  </mergeCells>
  <hyperlinks>
    <hyperlink ref="B18" location="Interface!A1" display="←Back to interface" xr:uid="{00000000-0004-0000-2000-000000000000}"/>
    <hyperlink ref="B18:C18" location="'3 Public transport'!A1" display="← Back to 3 Public transport" xr:uid="{00000000-0004-0000-2000-000001000000}"/>
    <hyperlink ref="C16" r:id="rId1" location="page=65" xr:uid="{00000000-0004-0000-2000-000002000000}"/>
    <hyperlink ref="B21" r:id="rId2" xr:uid="{00000000-0004-0000-2000-000003000000}"/>
  </hyperlinks>
  <pageMargins left="0.7" right="0.7" top="0.78740157499999996" bottom="0.78740157499999996" header="0.3" footer="0.3"/>
  <pageSetup paperSize="9" orientation="portrait" r:id="rId3"/>
  <drawing r:id="rId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34">
    <tabColor theme="5" tint="0.79998168889431442"/>
  </sheetPr>
  <dimension ref="B1:I23"/>
  <sheetViews>
    <sheetView showGridLines="0" zoomScale="80" zoomScaleNormal="80" workbookViewId="0">
      <selection activeCell="E24" sqref="E24"/>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117</v>
      </c>
    </row>
    <row r="5" spans="2:9" x14ac:dyDescent="0.35">
      <c r="B5" s="92" t="s">
        <v>101</v>
      </c>
    </row>
    <row r="6" spans="2:9" ht="75.75" customHeight="1" x14ac:dyDescent="0.35">
      <c r="B6" s="354" t="s">
        <v>280</v>
      </c>
      <c r="C6" s="354"/>
      <c r="D6" s="354"/>
      <c r="E6" s="354"/>
      <c r="F6" s="354"/>
      <c r="G6" s="354"/>
      <c r="H6" s="354"/>
      <c r="I6" s="354"/>
    </row>
    <row r="7" spans="2:9" ht="7" customHeight="1" x14ac:dyDescent="0.35">
      <c r="B7" s="112"/>
      <c r="C7" s="112"/>
      <c r="D7" s="112"/>
      <c r="E7" s="112"/>
      <c r="F7" s="112"/>
      <c r="G7" s="112"/>
      <c r="H7" s="112"/>
    </row>
    <row r="8" spans="2:9" s="113" customFormat="1" ht="15" customHeight="1" x14ac:dyDescent="0.35">
      <c r="B8" s="110" t="s">
        <v>102</v>
      </c>
    </row>
    <row r="9" spans="2:9" ht="106.5" customHeight="1" x14ac:dyDescent="0.35">
      <c r="B9" s="354" t="s">
        <v>282</v>
      </c>
      <c r="C9" s="354"/>
      <c r="D9" s="354"/>
      <c r="E9" s="354"/>
      <c r="F9" s="354"/>
      <c r="G9" s="354"/>
      <c r="H9" s="354"/>
      <c r="I9" s="354"/>
    </row>
    <row r="10" spans="2:9" ht="7" customHeight="1" x14ac:dyDescent="0.35">
      <c r="B10" s="112"/>
      <c r="C10" s="112"/>
      <c r="D10" s="112"/>
      <c r="E10" s="112"/>
      <c r="F10" s="112"/>
      <c r="G10" s="112"/>
      <c r="H10" s="112"/>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x14ac:dyDescent="0.35">
      <c r="B14" t="s">
        <v>78</v>
      </c>
      <c r="C14" t="s">
        <v>88</v>
      </c>
    </row>
    <row r="15" spans="2:9" x14ac:dyDescent="0.35">
      <c r="B15" t="s">
        <v>79</v>
      </c>
      <c r="C15" s="120">
        <v>62</v>
      </c>
    </row>
    <row r="16" spans="2:9" x14ac:dyDescent="0.35">
      <c r="B16" t="s">
        <v>81</v>
      </c>
      <c r="C16" s="88" t="s">
        <v>136</v>
      </c>
    </row>
    <row r="17" spans="2:9" ht="7" customHeight="1" x14ac:dyDescent="0.35"/>
    <row r="18" spans="2:9" x14ac:dyDescent="0.35">
      <c r="B18" s="357" t="s">
        <v>144</v>
      </c>
      <c r="C18" s="359"/>
      <c r="D18" s="359"/>
    </row>
    <row r="20" spans="2:9" x14ac:dyDescent="0.35">
      <c r="B20" s="110" t="s">
        <v>103</v>
      </c>
    </row>
    <row r="21" spans="2:9" ht="30" customHeight="1" x14ac:dyDescent="0.35">
      <c r="B21" s="111" t="s">
        <v>70</v>
      </c>
      <c r="C21" s="273" t="s">
        <v>363</v>
      </c>
      <c r="D21" s="273"/>
      <c r="E21" s="273"/>
      <c r="F21" s="273"/>
      <c r="G21" s="273"/>
      <c r="H21" s="273"/>
      <c r="I21" s="273"/>
    </row>
    <row r="22" spans="2:9" x14ac:dyDescent="0.35">
      <c r="B22" s="111"/>
      <c r="C22" s="273"/>
      <c r="D22" s="273"/>
      <c r="E22" s="273"/>
      <c r="F22" s="273"/>
      <c r="G22" s="273"/>
      <c r="H22" s="273"/>
      <c r="I22" s="273"/>
    </row>
    <row r="23" spans="2:9" x14ac:dyDescent="0.35">
      <c r="E23" s="204" t="s">
        <v>375</v>
      </c>
    </row>
  </sheetData>
  <sheetProtection sheet="1" objects="1" scenarios="1"/>
  <mergeCells count="6">
    <mergeCell ref="C22:I22"/>
    <mergeCell ref="B6:I6"/>
    <mergeCell ref="B9:I9"/>
    <mergeCell ref="B18:D18"/>
    <mergeCell ref="C21:I21"/>
    <mergeCell ref="C12:I12"/>
  </mergeCells>
  <hyperlinks>
    <hyperlink ref="C16" r:id="rId1" location="page=66" xr:uid="{00000000-0004-0000-2100-000000000000}"/>
    <hyperlink ref="B18" location="Interface!A1" display="←Back to interface" xr:uid="{00000000-0004-0000-2100-000001000000}"/>
    <hyperlink ref="B18:C18" location="'2 Cycling Infrastructure'!A1" display="← Back to 1 Eco-tourism" xr:uid="{00000000-0004-0000-2100-000002000000}"/>
    <hyperlink ref="B18:D18" location="'3 Public transport'!A1" display="← Back to 3 Public transport" xr:uid="{00000000-0004-0000-2100-000003000000}"/>
    <hyperlink ref="B21" r:id="rId2" xr:uid="{00000000-0004-0000-2100-000004000000}"/>
  </hyperlinks>
  <pageMargins left="0.7" right="0.7" top="0.78740157499999996" bottom="0.78740157499999996" header="0.3" footer="0.3"/>
  <pageSetup paperSize="9" orientation="portrait" r:id="rId3"/>
  <drawing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35">
    <tabColor theme="5" tint="0.79998168889431442"/>
  </sheetPr>
  <dimension ref="B1:I23"/>
  <sheetViews>
    <sheetView showGridLines="0" zoomScale="80" zoomScaleNormal="80" workbookViewId="0">
      <selection activeCell="E23" sqref="E23"/>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113</v>
      </c>
    </row>
    <row r="5" spans="2:9" x14ac:dyDescent="0.35">
      <c r="B5" s="92" t="s">
        <v>101</v>
      </c>
    </row>
    <row r="6" spans="2:9" ht="76.5" customHeight="1" x14ac:dyDescent="0.35">
      <c r="B6" s="354" t="s">
        <v>283</v>
      </c>
      <c r="C6" s="354"/>
      <c r="D6" s="354"/>
      <c r="E6" s="354"/>
      <c r="F6" s="354"/>
      <c r="G6" s="354"/>
      <c r="H6" s="354"/>
      <c r="I6" s="354"/>
    </row>
    <row r="7" spans="2:9" ht="7" customHeight="1" x14ac:dyDescent="0.35">
      <c r="B7" s="112"/>
      <c r="C7" s="112"/>
      <c r="D7" s="112"/>
      <c r="E7" s="112"/>
      <c r="F7" s="112"/>
      <c r="G7" s="112"/>
      <c r="H7" s="112"/>
    </row>
    <row r="8" spans="2:9" s="113" customFormat="1" ht="15" customHeight="1" x14ac:dyDescent="0.35">
      <c r="B8" s="110" t="s">
        <v>102</v>
      </c>
    </row>
    <row r="9" spans="2:9" ht="95.15" customHeight="1" x14ac:dyDescent="0.35">
      <c r="B9" s="354" t="s">
        <v>146</v>
      </c>
      <c r="C9" s="354"/>
      <c r="D9" s="354"/>
      <c r="E9" s="354"/>
      <c r="F9" s="354"/>
      <c r="G9" s="354"/>
      <c r="H9" s="354"/>
      <c r="I9" s="354"/>
    </row>
    <row r="10" spans="2:9" ht="7" customHeight="1" x14ac:dyDescent="0.35">
      <c r="B10" s="112"/>
      <c r="C10" s="112"/>
      <c r="D10" s="112"/>
      <c r="E10" s="112"/>
      <c r="F10" s="112"/>
      <c r="G10" s="112"/>
      <c r="H10" s="112"/>
    </row>
    <row r="11" spans="2:9" x14ac:dyDescent="0.35">
      <c r="B11" s="92" t="s">
        <v>75</v>
      </c>
    </row>
    <row r="12" spans="2:9" x14ac:dyDescent="0.35">
      <c r="B12" t="s">
        <v>76</v>
      </c>
      <c r="C12" s="352" t="s">
        <v>87</v>
      </c>
      <c r="D12" s="352"/>
      <c r="E12" s="352"/>
      <c r="F12" s="352"/>
      <c r="G12" s="352"/>
      <c r="H12" s="352"/>
    </row>
    <row r="13" spans="2:9" x14ac:dyDescent="0.35">
      <c r="B13" t="s">
        <v>77</v>
      </c>
      <c r="C13" t="s">
        <v>137</v>
      </c>
    </row>
    <row r="14" spans="2:9" x14ac:dyDescent="0.35">
      <c r="B14" t="s">
        <v>78</v>
      </c>
      <c r="C14" t="s">
        <v>145</v>
      </c>
    </row>
    <row r="15" spans="2:9" x14ac:dyDescent="0.35">
      <c r="B15" t="s">
        <v>79</v>
      </c>
      <c r="C15" s="114">
        <v>62</v>
      </c>
    </row>
    <row r="16" spans="2:9" x14ac:dyDescent="0.35">
      <c r="B16" t="s">
        <v>81</v>
      </c>
      <c r="C16" s="88" t="s">
        <v>136</v>
      </c>
    </row>
    <row r="17" spans="2:9" ht="7" customHeight="1" x14ac:dyDescent="0.35"/>
    <row r="18" spans="2:9" x14ac:dyDescent="0.35">
      <c r="B18" s="357" t="s">
        <v>144</v>
      </c>
      <c r="C18" s="359"/>
      <c r="D18" s="359"/>
    </row>
    <row r="20" spans="2:9" x14ac:dyDescent="0.35">
      <c r="B20" s="110" t="s">
        <v>103</v>
      </c>
    </row>
    <row r="21" spans="2:9" ht="30" customHeight="1" x14ac:dyDescent="0.35">
      <c r="B21" s="111" t="s">
        <v>70</v>
      </c>
      <c r="C21" s="273" t="s">
        <v>363</v>
      </c>
      <c r="D21" s="273"/>
      <c r="E21" s="273"/>
      <c r="F21" s="273"/>
      <c r="G21" s="273"/>
      <c r="H21" s="273"/>
      <c r="I21" s="273"/>
    </row>
    <row r="22" spans="2:9" x14ac:dyDescent="0.35">
      <c r="B22" s="111"/>
      <c r="C22" s="273"/>
      <c r="D22" s="273"/>
      <c r="E22" s="273"/>
      <c r="F22" s="273"/>
      <c r="G22" s="273"/>
      <c r="H22" s="273"/>
      <c r="I22" s="273"/>
    </row>
    <row r="23" spans="2:9" x14ac:dyDescent="0.35">
      <c r="E23" s="204" t="s">
        <v>375</v>
      </c>
    </row>
  </sheetData>
  <sheetProtection sheet="1" objects="1" scenarios="1"/>
  <mergeCells count="6">
    <mergeCell ref="C22:I22"/>
    <mergeCell ref="B6:I6"/>
    <mergeCell ref="B9:I9"/>
    <mergeCell ref="C12:H12"/>
    <mergeCell ref="B18:D18"/>
    <mergeCell ref="C21:I21"/>
  </mergeCells>
  <hyperlinks>
    <hyperlink ref="C16" r:id="rId1" location="page=66" xr:uid="{00000000-0004-0000-2200-000000000000}"/>
    <hyperlink ref="B18" location="Interface!A1" display="←Back to interface" xr:uid="{00000000-0004-0000-2200-000001000000}"/>
    <hyperlink ref="B18:C18" location="'2 Cycling Infrastructure'!A1" display="← Back to 1 Eco-tourism" xr:uid="{00000000-0004-0000-2200-000002000000}"/>
    <hyperlink ref="B18:D18" location="'3 Public transport'!A1" display="← Back to 3 Public transport" xr:uid="{00000000-0004-0000-2200-000003000000}"/>
    <hyperlink ref="B21" r:id="rId2" xr:uid="{00000000-0004-0000-2200-000004000000}"/>
  </hyperlinks>
  <pageMargins left="0.7" right="0.7" top="0.78740157499999996" bottom="0.78740157499999996" header="0.3" footer="0.3"/>
  <pageSetup paperSize="9" orientation="portrait" r:id="rId3"/>
  <drawing r:id="rId4"/>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36">
    <tabColor theme="5" tint="0.79998168889431442"/>
  </sheetPr>
  <dimension ref="B1:I23"/>
  <sheetViews>
    <sheetView showGridLines="0" zoomScale="80" zoomScaleNormal="80" workbookViewId="0">
      <selection activeCell="E24" sqref="E24"/>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114</v>
      </c>
    </row>
    <row r="5" spans="2:9" x14ac:dyDescent="0.35">
      <c r="B5" s="92" t="s">
        <v>101</v>
      </c>
    </row>
    <row r="6" spans="2:9" ht="49.5" customHeight="1" x14ac:dyDescent="0.35">
      <c r="B6" s="354" t="s">
        <v>284</v>
      </c>
      <c r="C6" s="354"/>
      <c r="D6" s="354"/>
      <c r="E6" s="354"/>
      <c r="F6" s="354"/>
      <c r="G6" s="354"/>
      <c r="H6" s="354"/>
      <c r="I6" s="354"/>
    </row>
    <row r="7" spans="2:9" ht="7" customHeight="1" x14ac:dyDescent="0.35">
      <c r="B7" s="112"/>
      <c r="C7" s="112"/>
      <c r="D7" s="112"/>
      <c r="E7" s="112"/>
      <c r="F7" s="112"/>
      <c r="G7" s="112"/>
      <c r="H7" s="112"/>
    </row>
    <row r="8" spans="2:9" s="113" customFormat="1" ht="15" customHeight="1" x14ac:dyDescent="0.35">
      <c r="B8" s="110" t="s">
        <v>102</v>
      </c>
    </row>
    <row r="9" spans="2:9" ht="95.15" customHeight="1" x14ac:dyDescent="0.35">
      <c r="B9" s="354" t="s">
        <v>285</v>
      </c>
      <c r="C9" s="354"/>
      <c r="D9" s="354"/>
      <c r="E9" s="354"/>
      <c r="F9" s="354"/>
      <c r="G9" s="354"/>
      <c r="H9" s="354"/>
      <c r="I9" s="354"/>
    </row>
    <row r="10" spans="2:9" ht="7" customHeight="1" x14ac:dyDescent="0.35">
      <c r="B10" s="112"/>
      <c r="C10" s="112"/>
      <c r="D10" s="112"/>
      <c r="E10" s="112"/>
      <c r="F10" s="112"/>
      <c r="G10" s="112"/>
      <c r="H10" s="112"/>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x14ac:dyDescent="0.35">
      <c r="B14" t="s">
        <v>78</v>
      </c>
      <c r="C14" t="s">
        <v>188</v>
      </c>
    </row>
    <row r="15" spans="2:9" x14ac:dyDescent="0.35">
      <c r="B15" t="s">
        <v>79</v>
      </c>
      <c r="C15" s="114">
        <v>63</v>
      </c>
    </row>
    <row r="16" spans="2:9" x14ac:dyDescent="0.35">
      <c r="B16" t="s">
        <v>81</v>
      </c>
      <c r="C16" s="88" t="s">
        <v>136</v>
      </c>
    </row>
    <row r="17" spans="2:9" ht="7" customHeight="1" x14ac:dyDescent="0.35"/>
    <row r="18" spans="2:9" x14ac:dyDescent="0.35">
      <c r="B18" s="357" t="s">
        <v>144</v>
      </c>
      <c r="C18" s="359"/>
      <c r="D18" s="359"/>
    </row>
    <row r="20" spans="2:9" x14ac:dyDescent="0.35">
      <c r="B20" s="110" t="s">
        <v>103</v>
      </c>
    </row>
    <row r="21" spans="2:9" ht="30" customHeight="1" x14ac:dyDescent="0.35">
      <c r="B21" s="111" t="s">
        <v>70</v>
      </c>
      <c r="C21" s="273" t="s">
        <v>363</v>
      </c>
      <c r="D21" s="273"/>
      <c r="E21" s="273"/>
      <c r="F21" s="273"/>
      <c r="G21" s="273"/>
      <c r="H21" s="273"/>
      <c r="I21" s="273"/>
    </row>
    <row r="22" spans="2:9" x14ac:dyDescent="0.35">
      <c r="B22" s="111"/>
      <c r="C22" s="273"/>
      <c r="D22" s="273"/>
      <c r="E22" s="273"/>
      <c r="F22" s="273"/>
      <c r="G22" s="273"/>
      <c r="H22" s="273"/>
      <c r="I22" s="273"/>
    </row>
    <row r="23" spans="2:9" x14ac:dyDescent="0.35">
      <c r="E23" s="204" t="s">
        <v>375</v>
      </c>
    </row>
  </sheetData>
  <sheetProtection sheet="1" objects="1" scenarios="1"/>
  <mergeCells count="6">
    <mergeCell ref="C22:I22"/>
    <mergeCell ref="B6:I6"/>
    <mergeCell ref="B9:I9"/>
    <mergeCell ref="B18:D18"/>
    <mergeCell ref="C21:I21"/>
    <mergeCell ref="C12:I12"/>
  </mergeCells>
  <hyperlinks>
    <hyperlink ref="C16" r:id="rId1" location="page=67" xr:uid="{00000000-0004-0000-2300-000000000000}"/>
    <hyperlink ref="B18" location="Interface!A1" display="←Back to interface" xr:uid="{00000000-0004-0000-2300-000001000000}"/>
    <hyperlink ref="B18:C18" location="'2 Cycling Infrastructure'!A1" display="← Back to 1 Eco-tourism" xr:uid="{00000000-0004-0000-2300-000002000000}"/>
    <hyperlink ref="B18:D18" location="'3 Public transport'!A1" display="← Back to 3 Public transport" xr:uid="{00000000-0004-0000-2300-000003000000}"/>
    <hyperlink ref="B21" r:id="rId2" xr:uid="{00000000-0004-0000-2300-000004000000}"/>
  </hyperlinks>
  <pageMargins left="0.7" right="0.7" top="0.78740157499999996" bottom="0.78740157499999996" header="0.3" footer="0.3"/>
  <pageSetup paperSize="9" orientation="portrait" r:id="rId3"/>
  <drawing r:id="rId4"/>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37">
    <tabColor theme="5" tint="0.79998168889431442"/>
  </sheetPr>
  <dimension ref="B1:I23"/>
  <sheetViews>
    <sheetView showGridLines="0" zoomScale="80" zoomScaleNormal="80" workbookViewId="0">
      <selection activeCell="E23" sqref="E23"/>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115</v>
      </c>
    </row>
    <row r="5" spans="2:9" x14ac:dyDescent="0.35">
      <c r="B5" s="92" t="s">
        <v>101</v>
      </c>
    </row>
    <row r="6" spans="2:9" ht="91.5" customHeight="1" x14ac:dyDescent="0.35">
      <c r="B6" s="354" t="s">
        <v>286</v>
      </c>
      <c r="C6" s="354"/>
      <c r="D6" s="354"/>
      <c r="E6" s="354"/>
      <c r="F6" s="354"/>
      <c r="G6" s="354"/>
      <c r="H6" s="354"/>
      <c r="I6" s="354"/>
    </row>
    <row r="7" spans="2:9" ht="7" customHeight="1" x14ac:dyDescent="0.35">
      <c r="B7" s="112"/>
      <c r="C7" s="112"/>
      <c r="D7" s="112"/>
      <c r="E7" s="112"/>
      <c r="F7" s="112"/>
      <c r="G7" s="112"/>
      <c r="H7" s="112"/>
    </row>
    <row r="8" spans="2:9" s="113" customFormat="1" ht="15" customHeight="1" x14ac:dyDescent="0.35">
      <c r="B8" s="110" t="s">
        <v>102</v>
      </c>
    </row>
    <row r="9" spans="2:9" ht="95.15" customHeight="1" x14ac:dyDescent="0.35">
      <c r="B9" s="354" t="s">
        <v>176</v>
      </c>
      <c r="C9" s="354"/>
      <c r="D9" s="354"/>
      <c r="E9" s="354"/>
      <c r="F9" s="354"/>
      <c r="G9" s="354"/>
      <c r="H9" s="354"/>
      <c r="I9" s="354"/>
    </row>
    <row r="10" spans="2:9" ht="7" customHeight="1" x14ac:dyDescent="0.35">
      <c r="B10" s="112"/>
      <c r="C10" s="112"/>
      <c r="D10" s="112"/>
      <c r="E10" s="112"/>
      <c r="F10" s="112"/>
      <c r="G10" s="112"/>
      <c r="H10" s="112"/>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x14ac:dyDescent="0.35">
      <c r="B14" t="s">
        <v>78</v>
      </c>
      <c r="C14" t="s">
        <v>189</v>
      </c>
    </row>
    <row r="15" spans="2:9" x14ac:dyDescent="0.35">
      <c r="B15" t="s">
        <v>79</v>
      </c>
      <c r="C15" s="114">
        <v>52</v>
      </c>
    </row>
    <row r="16" spans="2:9" x14ac:dyDescent="0.35">
      <c r="B16" t="s">
        <v>81</v>
      </c>
      <c r="C16" s="88" t="s">
        <v>136</v>
      </c>
    </row>
    <row r="17" spans="2:9" ht="7" customHeight="1" x14ac:dyDescent="0.35"/>
    <row r="18" spans="2:9" x14ac:dyDescent="0.35">
      <c r="B18" s="357" t="s">
        <v>144</v>
      </c>
      <c r="C18" s="359"/>
      <c r="D18" s="359"/>
    </row>
    <row r="20" spans="2:9" x14ac:dyDescent="0.35">
      <c r="B20" s="110" t="s">
        <v>103</v>
      </c>
    </row>
    <row r="21" spans="2:9" ht="30" customHeight="1" x14ac:dyDescent="0.35">
      <c r="B21" s="111" t="s">
        <v>70</v>
      </c>
      <c r="C21" s="354" t="s">
        <v>364</v>
      </c>
      <c r="D21" s="354"/>
      <c r="E21" s="354"/>
      <c r="F21" s="354"/>
      <c r="G21" s="354"/>
      <c r="H21" s="354"/>
      <c r="I21" s="354"/>
    </row>
    <row r="22" spans="2:9" x14ac:dyDescent="0.35">
      <c r="B22" s="111"/>
      <c r="C22" s="273"/>
      <c r="D22" s="273"/>
      <c r="E22" s="273"/>
      <c r="F22" s="273"/>
      <c r="G22" s="273"/>
      <c r="H22" s="273"/>
      <c r="I22" s="273"/>
    </row>
    <row r="23" spans="2:9" x14ac:dyDescent="0.35">
      <c r="E23" s="204" t="s">
        <v>375</v>
      </c>
    </row>
  </sheetData>
  <sheetProtection sheet="1" objects="1" scenarios="1"/>
  <mergeCells count="6">
    <mergeCell ref="C22:I22"/>
    <mergeCell ref="B6:I6"/>
    <mergeCell ref="B9:I9"/>
    <mergeCell ref="B18:D18"/>
    <mergeCell ref="C21:I21"/>
    <mergeCell ref="C12:I12"/>
  </mergeCells>
  <hyperlinks>
    <hyperlink ref="C16" r:id="rId1" location="page=56" xr:uid="{00000000-0004-0000-2400-000000000000}"/>
    <hyperlink ref="B18" location="Interface!A1" display="←Back to interface" xr:uid="{00000000-0004-0000-2400-000001000000}"/>
    <hyperlink ref="B18:C18" location="'2 Cycling Infrastructure'!A1" display="← Back to 1 Eco-tourism" xr:uid="{00000000-0004-0000-2400-000002000000}"/>
    <hyperlink ref="B18:D18" location="'3 Public transport'!A1" display="← Back to 3 Public transport" xr:uid="{00000000-0004-0000-2400-000003000000}"/>
    <hyperlink ref="B21" r:id="rId2" xr:uid="{00000000-0004-0000-2400-000004000000}"/>
  </hyperlinks>
  <pageMargins left="0.7" right="0.7" top="0.78740157499999996" bottom="0.78740157499999996" header="0.3" footer="0.3"/>
  <pageSetup paperSize="9" orientation="portrait" r:id="rId3"/>
  <drawing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38">
    <tabColor theme="5" tint="0.79998168889431442"/>
  </sheetPr>
  <dimension ref="B1:I23"/>
  <sheetViews>
    <sheetView showGridLines="0" zoomScale="80" zoomScaleNormal="80" workbookViewId="0">
      <selection activeCell="E24" sqref="E24"/>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116</v>
      </c>
    </row>
    <row r="5" spans="2:9" x14ac:dyDescent="0.35">
      <c r="B5" s="92" t="s">
        <v>101</v>
      </c>
    </row>
    <row r="6" spans="2:9" ht="93" customHeight="1" x14ac:dyDescent="0.35">
      <c r="B6" s="354" t="s">
        <v>287</v>
      </c>
      <c r="C6" s="354"/>
      <c r="D6" s="354"/>
      <c r="E6" s="354"/>
      <c r="F6" s="354"/>
      <c r="G6" s="354"/>
      <c r="H6" s="354"/>
      <c r="I6" s="354"/>
    </row>
    <row r="7" spans="2:9" ht="7" customHeight="1" x14ac:dyDescent="0.35">
      <c r="B7" s="112"/>
      <c r="C7" s="112"/>
      <c r="D7" s="112"/>
      <c r="E7" s="112"/>
      <c r="F7" s="112"/>
      <c r="G7" s="112"/>
      <c r="H7" s="112"/>
    </row>
    <row r="8" spans="2:9" s="113" customFormat="1" ht="15" customHeight="1" x14ac:dyDescent="0.35">
      <c r="B8" s="110" t="s">
        <v>102</v>
      </c>
    </row>
    <row r="9" spans="2:9" ht="95.15" customHeight="1" x14ac:dyDescent="0.35">
      <c r="B9" s="354" t="s">
        <v>288</v>
      </c>
      <c r="C9" s="354"/>
      <c r="D9" s="354"/>
      <c r="E9" s="354"/>
      <c r="F9" s="354"/>
      <c r="G9" s="354"/>
      <c r="H9" s="354"/>
      <c r="I9" s="354"/>
    </row>
    <row r="10" spans="2:9" ht="7" customHeight="1" x14ac:dyDescent="0.35">
      <c r="B10" s="112"/>
      <c r="C10" s="112"/>
      <c r="D10" s="112"/>
      <c r="E10" s="112"/>
      <c r="F10" s="112"/>
      <c r="G10" s="112"/>
      <c r="H10" s="112"/>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x14ac:dyDescent="0.35">
      <c r="B14" t="s">
        <v>78</v>
      </c>
      <c r="C14" t="s">
        <v>190</v>
      </c>
    </row>
    <row r="15" spans="2:9" x14ac:dyDescent="0.35">
      <c r="B15" t="s">
        <v>79</v>
      </c>
      <c r="C15" s="114">
        <v>68</v>
      </c>
    </row>
    <row r="16" spans="2:9" x14ac:dyDescent="0.35">
      <c r="B16" t="s">
        <v>81</v>
      </c>
      <c r="C16" s="88" t="s">
        <v>136</v>
      </c>
    </row>
    <row r="17" spans="2:9" ht="7" customHeight="1" x14ac:dyDescent="0.35"/>
    <row r="18" spans="2:9" x14ac:dyDescent="0.35">
      <c r="B18" s="357" t="s">
        <v>144</v>
      </c>
      <c r="C18" s="359"/>
      <c r="D18" s="359"/>
    </row>
    <row r="20" spans="2:9" x14ac:dyDescent="0.35">
      <c r="B20" s="110" t="s">
        <v>103</v>
      </c>
    </row>
    <row r="21" spans="2:9" ht="30" customHeight="1" x14ac:dyDescent="0.35">
      <c r="B21" s="111"/>
      <c r="C21" s="273"/>
      <c r="D21" s="273"/>
      <c r="E21" s="273"/>
      <c r="F21" s="273"/>
      <c r="G21" s="273"/>
      <c r="H21" s="273"/>
      <c r="I21" s="273"/>
    </row>
    <row r="22" spans="2:9" x14ac:dyDescent="0.35">
      <c r="B22" s="111"/>
      <c r="C22" s="273"/>
      <c r="D22" s="273"/>
      <c r="E22" s="273"/>
      <c r="F22" s="273"/>
      <c r="G22" s="273"/>
      <c r="H22" s="273"/>
      <c r="I22" s="273"/>
    </row>
    <row r="23" spans="2:9" x14ac:dyDescent="0.35">
      <c r="E23" s="204" t="s">
        <v>375</v>
      </c>
    </row>
  </sheetData>
  <sheetProtection sheet="1" objects="1" scenarios="1"/>
  <mergeCells count="6">
    <mergeCell ref="C22:I22"/>
    <mergeCell ref="B6:I6"/>
    <mergeCell ref="B9:I9"/>
    <mergeCell ref="B18:D18"/>
    <mergeCell ref="C21:I21"/>
    <mergeCell ref="C12:I12"/>
  </mergeCells>
  <hyperlinks>
    <hyperlink ref="B18" location="Interface!A1" display="←Back to interface" xr:uid="{00000000-0004-0000-2500-000000000000}"/>
    <hyperlink ref="B18:C18" location="'2 Cycling Infrastructure'!A1" display="← Back to 1 Eco-tourism" xr:uid="{00000000-0004-0000-2500-000001000000}"/>
    <hyperlink ref="C16" r:id="rId1" location="page=72" xr:uid="{00000000-0004-0000-2500-000002000000}"/>
    <hyperlink ref="B18:D18" location="'3 Public transport'!A1" display="← Back to 3 Public transport" xr:uid="{00000000-0004-0000-2500-000003000000}"/>
  </hyperlinks>
  <pageMargins left="0.7" right="0.7" top="0.78740157499999996" bottom="0.78740157499999996" header="0.3" footer="0.3"/>
  <pageSetup paperSize="9" orientation="portrait" r:id="rId2"/>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belle39">
    <tabColor theme="5" tint="0.79998168889431442"/>
  </sheetPr>
  <dimension ref="B1:I23"/>
  <sheetViews>
    <sheetView showGridLines="0" zoomScale="80" zoomScaleNormal="80" workbookViewId="0">
      <selection activeCell="E24" sqref="E24"/>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161</v>
      </c>
    </row>
    <row r="5" spans="2:9" x14ac:dyDescent="0.35">
      <c r="B5" s="92" t="s">
        <v>101</v>
      </c>
    </row>
    <row r="6" spans="2:9" ht="88.5" customHeight="1" x14ac:dyDescent="0.35">
      <c r="B6" s="354" t="s">
        <v>293</v>
      </c>
      <c r="C6" s="354"/>
      <c r="D6" s="354"/>
      <c r="E6" s="354"/>
      <c r="F6" s="354"/>
      <c r="G6" s="354"/>
      <c r="H6" s="354"/>
      <c r="I6" s="354"/>
    </row>
    <row r="7" spans="2:9" ht="7" customHeight="1" x14ac:dyDescent="0.35">
      <c r="B7" s="112"/>
      <c r="C7" s="112"/>
      <c r="D7" s="112"/>
      <c r="E7" s="112"/>
      <c r="F7" s="112"/>
      <c r="G7" s="112"/>
      <c r="H7" s="112"/>
    </row>
    <row r="8" spans="2:9" s="113" customFormat="1" ht="15" customHeight="1" x14ac:dyDescent="0.35">
      <c r="B8" s="110" t="s">
        <v>102</v>
      </c>
    </row>
    <row r="9" spans="2:9" ht="93" customHeight="1" x14ac:dyDescent="0.35">
      <c r="B9" s="354" t="s">
        <v>294</v>
      </c>
      <c r="C9" s="354"/>
      <c r="D9" s="354"/>
      <c r="E9" s="354"/>
      <c r="F9" s="354"/>
      <c r="G9" s="354"/>
      <c r="H9" s="354"/>
      <c r="I9" s="354"/>
    </row>
    <row r="10" spans="2:9" ht="7" customHeight="1" x14ac:dyDescent="0.35">
      <c r="B10" s="112"/>
      <c r="C10" s="112"/>
      <c r="D10" s="112"/>
      <c r="E10" s="112"/>
      <c r="F10" s="112"/>
      <c r="G10" s="112"/>
      <c r="H10" s="112"/>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x14ac:dyDescent="0.35">
      <c r="B14" t="s">
        <v>78</v>
      </c>
      <c r="C14" t="s">
        <v>191</v>
      </c>
    </row>
    <row r="15" spans="2:9" x14ac:dyDescent="0.35">
      <c r="B15" t="s">
        <v>79</v>
      </c>
      <c r="C15" s="114">
        <v>69</v>
      </c>
    </row>
    <row r="16" spans="2:9" x14ac:dyDescent="0.35">
      <c r="B16" t="s">
        <v>81</v>
      </c>
      <c r="C16" s="88" t="s">
        <v>136</v>
      </c>
    </row>
    <row r="17" spans="2:9" ht="7" customHeight="1" x14ac:dyDescent="0.35"/>
    <row r="18" spans="2:9" x14ac:dyDescent="0.35">
      <c r="B18" s="357" t="s">
        <v>143</v>
      </c>
      <c r="C18" s="359"/>
      <c r="D18" s="359"/>
    </row>
    <row r="20" spans="2:9" x14ac:dyDescent="0.35">
      <c r="B20" s="110" t="s">
        <v>103</v>
      </c>
    </row>
    <row r="21" spans="2:9" ht="30" customHeight="1" x14ac:dyDescent="0.35">
      <c r="B21" s="111"/>
      <c r="C21" s="273"/>
      <c r="D21" s="273"/>
      <c r="E21" s="273"/>
      <c r="F21" s="273"/>
      <c r="G21" s="273"/>
      <c r="H21" s="273"/>
      <c r="I21" s="273"/>
    </row>
    <row r="22" spans="2:9" x14ac:dyDescent="0.35">
      <c r="B22" s="111"/>
      <c r="C22" s="273"/>
      <c r="D22" s="273"/>
      <c r="E22" s="273"/>
      <c r="F22" s="273"/>
      <c r="G22" s="273"/>
      <c r="H22" s="273"/>
      <c r="I22" s="273"/>
    </row>
    <row r="23" spans="2:9" x14ac:dyDescent="0.35">
      <c r="E23" s="204" t="s">
        <v>375</v>
      </c>
    </row>
  </sheetData>
  <sheetProtection sheet="1" objects="1" scenarios="1"/>
  <mergeCells count="6">
    <mergeCell ref="C22:I22"/>
    <mergeCell ref="B6:I6"/>
    <mergeCell ref="B9:I9"/>
    <mergeCell ref="B18:D18"/>
    <mergeCell ref="C21:I21"/>
    <mergeCell ref="C12:I12"/>
  </mergeCells>
  <hyperlinks>
    <hyperlink ref="C16" r:id="rId1" location="page=73" xr:uid="{00000000-0004-0000-2600-000000000000}"/>
    <hyperlink ref="B18" location="Interface!A1" display="←Back to interface" xr:uid="{00000000-0004-0000-2600-000001000000}"/>
    <hyperlink ref="B18:C18" location="'2 Cycling Infrastructure'!A1" display="← Back to 1 Eco-tourism" xr:uid="{00000000-0004-0000-2600-000002000000}"/>
    <hyperlink ref="B18:D18" location="'4 Bike rental schemes'!A1" display="← Back to 4 Bike rental schemes" xr:uid="{00000000-0004-0000-2600-000003000000}"/>
  </hyperlinks>
  <pageMargins left="0.7" right="0.7" top="0.78740157499999996" bottom="0.78740157499999996"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tabColor rgb="FF003399"/>
  </sheetPr>
  <dimension ref="A1:W28"/>
  <sheetViews>
    <sheetView zoomScale="80" zoomScaleNormal="80" workbookViewId="0">
      <selection activeCell="Q20" sqref="Q20"/>
    </sheetView>
  </sheetViews>
  <sheetFormatPr defaultColWidth="11.453125" defaultRowHeight="14.5" outlineLevelCol="1" x14ac:dyDescent="0.35"/>
  <cols>
    <col min="1" max="1" width="4.7265625" style="1" customWidth="1"/>
    <col min="2" max="6" width="11.453125" style="1"/>
    <col min="7" max="7" width="15.7265625" style="1" customWidth="1"/>
    <col min="8" max="13" width="11.453125" style="1"/>
    <col min="14" max="18" width="10.7265625" style="1" customWidth="1" outlineLevel="1"/>
    <col min="19" max="19" width="2" style="1" customWidth="1" outlineLevel="1"/>
    <col min="20" max="20" width="3.7265625" style="1" customWidth="1"/>
    <col min="21" max="21" width="6.7265625" style="1" customWidth="1"/>
    <col min="22" max="22" width="3.7265625" style="1" customWidth="1"/>
    <col min="23" max="23" width="30.81640625" style="1" customWidth="1"/>
    <col min="24" max="16384" width="11.453125" style="1"/>
  </cols>
  <sheetData>
    <row r="1" spans="1:23" ht="7" customHeight="1" x14ac:dyDescent="0.35">
      <c r="A1" s="76"/>
      <c r="B1" s="75"/>
    </row>
    <row r="2" spans="1:23" ht="15" customHeight="1" x14ac:dyDescent="0.35">
      <c r="A2" s="74"/>
      <c r="B2" s="77"/>
      <c r="F2" s="311" t="s">
        <v>66</v>
      </c>
      <c r="G2" s="311"/>
      <c r="H2" s="311"/>
      <c r="I2" s="163"/>
      <c r="J2" s="163"/>
      <c r="K2" s="163"/>
      <c r="L2" s="163"/>
      <c r="M2" s="163"/>
    </row>
    <row r="3" spans="1:23" s="6" customFormat="1" ht="15" customHeight="1" x14ac:dyDescent="0.35">
      <c r="E3" s="163"/>
      <c r="F3" s="311"/>
      <c r="G3" s="311"/>
      <c r="H3" s="311"/>
      <c r="I3" s="163"/>
      <c r="J3" s="163"/>
      <c r="K3" s="163"/>
      <c r="L3" s="163"/>
      <c r="M3" s="163"/>
    </row>
    <row r="4" spans="1:23" s="6" customFormat="1" ht="15" customHeight="1" x14ac:dyDescent="0.35">
      <c r="E4" s="163"/>
      <c r="F4" s="311"/>
      <c r="G4" s="311"/>
      <c r="H4" s="311"/>
      <c r="I4" s="163"/>
      <c r="J4" s="163"/>
      <c r="K4" s="163"/>
      <c r="L4" s="163"/>
      <c r="M4" s="163"/>
    </row>
    <row r="5" spans="1:23" s="44" customFormat="1" ht="20.149999999999999" customHeight="1" x14ac:dyDescent="0.35">
      <c r="A5" s="64"/>
      <c r="B5" s="64"/>
      <c r="C5" s="64"/>
      <c r="D5" s="64"/>
      <c r="E5" s="159"/>
      <c r="F5" s="159"/>
      <c r="G5" s="159"/>
      <c r="H5" s="159"/>
      <c r="I5" s="159"/>
      <c r="J5" s="64"/>
      <c r="K5" s="64"/>
      <c r="L5" s="64"/>
      <c r="M5" s="64"/>
      <c r="N5" s="64"/>
      <c r="O5" s="64"/>
      <c r="P5" s="64"/>
      <c r="Q5" s="64"/>
      <c r="R5" s="64"/>
      <c r="S5" s="64"/>
      <c r="T5" s="64"/>
      <c r="U5" s="64"/>
    </row>
    <row r="6" spans="1:23" ht="15" customHeight="1" x14ac:dyDescent="0.35">
      <c r="E6" s="79"/>
      <c r="F6" s="80"/>
    </row>
    <row r="7" spans="1:23" ht="24.65" customHeight="1" x14ac:dyDescent="0.45">
      <c r="E7" s="313"/>
      <c r="F7" s="314"/>
      <c r="H7" s="48" t="s">
        <v>4</v>
      </c>
      <c r="I7" s="49"/>
      <c r="J7" s="50" t="s">
        <v>6</v>
      </c>
      <c r="K7" s="49"/>
      <c r="L7" s="51" t="s">
        <v>5</v>
      </c>
      <c r="M7" s="62"/>
      <c r="N7" s="62"/>
      <c r="P7" s="5"/>
      <c r="Q7" s="312" t="s">
        <v>8</v>
      </c>
      <c r="R7" s="312" t="s">
        <v>27</v>
      </c>
      <c r="U7" s="95" t="s">
        <v>89</v>
      </c>
    </row>
    <row r="8" spans="1:23" ht="15" thickBot="1" x14ac:dyDescent="0.4">
      <c r="B8" s="41"/>
      <c r="H8" s="52">
        <v>1</v>
      </c>
      <c r="I8" s="53">
        <v>2</v>
      </c>
      <c r="J8" s="53">
        <v>3</v>
      </c>
      <c r="K8" s="53">
        <v>4</v>
      </c>
      <c r="L8" s="54">
        <v>5</v>
      </c>
      <c r="M8" s="53" t="s">
        <v>22</v>
      </c>
      <c r="N8" s="53"/>
      <c r="P8" s="5" t="s">
        <v>7</v>
      </c>
      <c r="Q8" s="273"/>
      <c r="R8" s="312"/>
    </row>
    <row r="9" spans="1:23" ht="30" customHeight="1" thickTop="1" thickBot="1" x14ac:dyDescent="0.4">
      <c r="A9" s="78" t="s">
        <v>28</v>
      </c>
      <c r="B9" s="315" t="s">
        <v>134</v>
      </c>
      <c r="C9" s="316"/>
      <c r="D9" s="316"/>
      <c r="E9" s="316"/>
      <c r="F9" s="316"/>
      <c r="G9" s="316"/>
      <c r="H9" s="65"/>
      <c r="I9" s="66"/>
      <c r="J9" s="66"/>
      <c r="K9" s="66"/>
      <c r="L9" s="67"/>
      <c r="M9" s="66"/>
      <c r="N9" s="66"/>
      <c r="O9" s="8">
        <v>2</v>
      </c>
      <c r="P9" s="97">
        <f>'Weights 1 Eco-tourism'!H7</f>
        <v>0.16666666666666666</v>
      </c>
      <c r="Q9" s="12">
        <f>IF(OR(O9=0,O9=6),0,O9*R9/$R$20)</f>
        <v>0.33333333333333331</v>
      </c>
      <c r="R9" s="47">
        <f>IF(OR(O9="",O9=0,O9=6),0,P9)</f>
        <v>0.16666666666666666</v>
      </c>
      <c r="S9" s="6">
        <f>IF(OR(O9="",O9=0,O9=6),"",O9)</f>
        <v>2</v>
      </c>
      <c r="T9" s="6"/>
      <c r="U9" s="94" t="s">
        <v>85</v>
      </c>
      <c r="W9" s="118" t="str">
        <f>IF(O9=6,"You can press the help button to get additional information.","")</f>
        <v/>
      </c>
    </row>
    <row r="10" spans="1:23" ht="10" customHeight="1" thickTop="1" thickBot="1" x14ac:dyDescent="0.4">
      <c r="A10" s="5"/>
      <c r="B10" s="315"/>
      <c r="C10" s="316"/>
      <c r="D10" s="316"/>
      <c r="E10" s="316"/>
      <c r="F10" s="316"/>
      <c r="G10" s="316"/>
      <c r="H10" s="65"/>
      <c r="I10" s="66"/>
      <c r="J10" s="66"/>
      <c r="K10" s="66"/>
      <c r="L10" s="67"/>
      <c r="M10" s="66"/>
      <c r="N10" s="66"/>
      <c r="Q10" s="12"/>
    </row>
    <row r="11" spans="1:23" ht="30" customHeight="1" thickTop="1" thickBot="1" x14ac:dyDescent="0.4">
      <c r="A11" s="78" t="s">
        <v>29</v>
      </c>
      <c r="B11" s="315" t="s">
        <v>26</v>
      </c>
      <c r="C11" s="316"/>
      <c r="D11" s="316"/>
      <c r="E11" s="316"/>
      <c r="F11" s="316"/>
      <c r="G11" s="316"/>
      <c r="H11" s="65"/>
      <c r="I11" s="66"/>
      <c r="J11" s="66"/>
      <c r="K11" s="66"/>
      <c r="L11" s="67"/>
      <c r="M11" s="66"/>
      <c r="N11" s="66"/>
      <c r="O11" s="8">
        <v>3</v>
      </c>
      <c r="P11" s="97">
        <f>'Weights 1 Eco-tourism'!H9</f>
        <v>0.16666666666666666</v>
      </c>
      <c r="Q11" s="12">
        <f>IF(OR(O11=0,O11=6),0,O11*R11/$R$20)</f>
        <v>0.5</v>
      </c>
      <c r="R11" s="47">
        <f>IF(OR(O11="",O11=0,O11=6),0,P11)</f>
        <v>0.16666666666666666</v>
      </c>
      <c r="S11" s="6">
        <f>IF(OR(O11="",O11=0,O11=6),"",O11)</f>
        <v>3</v>
      </c>
      <c r="T11" s="6"/>
      <c r="U11" s="94" t="s">
        <v>85</v>
      </c>
      <c r="W11" s="118" t="str">
        <f>IF(O11=6,"You can press the help button to get additional information.","")</f>
        <v/>
      </c>
    </row>
    <row r="12" spans="1:23" ht="10" customHeight="1" thickTop="1" thickBot="1" x14ac:dyDescent="0.4">
      <c r="A12" s="5"/>
      <c r="B12" s="315"/>
      <c r="C12" s="316"/>
      <c r="D12" s="316"/>
      <c r="E12" s="316"/>
      <c r="F12" s="316"/>
      <c r="G12" s="316"/>
      <c r="H12" s="65"/>
      <c r="I12" s="66"/>
      <c r="J12" s="66"/>
      <c r="K12" s="66"/>
      <c r="L12" s="67"/>
      <c r="M12" s="66"/>
      <c r="N12" s="66"/>
      <c r="Q12" s="12"/>
    </row>
    <row r="13" spans="1:23" ht="30" customHeight="1" thickTop="1" thickBot="1" x14ac:dyDescent="0.4">
      <c r="A13" s="78" t="s">
        <v>30</v>
      </c>
      <c r="B13" s="315" t="s">
        <v>150</v>
      </c>
      <c r="C13" s="284"/>
      <c r="D13" s="284"/>
      <c r="E13" s="284"/>
      <c r="F13" s="284"/>
      <c r="G13" s="317"/>
      <c r="H13" s="68"/>
      <c r="I13" s="69"/>
      <c r="J13" s="69"/>
      <c r="K13" s="69"/>
      <c r="L13" s="70"/>
      <c r="M13" s="69"/>
      <c r="N13" s="69"/>
      <c r="O13" s="8">
        <v>2</v>
      </c>
      <c r="P13" s="97">
        <f>'Weights 1 Eco-tourism'!H11</f>
        <v>0.16666666666666666</v>
      </c>
      <c r="Q13" s="12">
        <f>IF(OR(O13=0,O13=6),0,O13*R13/$R$20)</f>
        <v>0.33333333333333331</v>
      </c>
      <c r="R13" s="47">
        <f>IF(OR(O13="",O13=0,O13=6),0,P13)</f>
        <v>0.16666666666666666</v>
      </c>
      <c r="S13" s="6">
        <f>IF(OR(O13="",O13=0,O13=6),"",O13)</f>
        <v>2</v>
      </c>
      <c r="T13" s="6"/>
      <c r="U13" s="94" t="s">
        <v>85</v>
      </c>
      <c r="W13" s="118" t="str">
        <f>IF(O13=6,"You can press the help button to get additional information.","")</f>
        <v/>
      </c>
    </row>
    <row r="14" spans="1:23" ht="10" customHeight="1" thickTop="1" thickBot="1" x14ac:dyDescent="0.4">
      <c r="A14" s="5"/>
      <c r="B14" s="2"/>
      <c r="C14" s="2"/>
      <c r="D14" s="2"/>
      <c r="E14" s="2"/>
      <c r="F14" s="2"/>
      <c r="G14" s="2"/>
      <c r="H14" s="68"/>
      <c r="I14" s="69"/>
      <c r="J14" s="69"/>
      <c r="K14" s="69"/>
      <c r="L14" s="70"/>
      <c r="M14" s="69"/>
      <c r="N14" s="69"/>
      <c r="Q14" s="12"/>
    </row>
    <row r="15" spans="1:23" ht="30" customHeight="1" thickTop="1" thickBot="1" x14ac:dyDescent="0.4">
      <c r="A15" s="78" t="s">
        <v>31</v>
      </c>
      <c r="B15" s="315" t="s">
        <v>155</v>
      </c>
      <c r="C15" s="316"/>
      <c r="D15" s="316"/>
      <c r="E15" s="316"/>
      <c r="F15" s="316"/>
      <c r="G15" s="317"/>
      <c r="H15" s="68"/>
      <c r="I15" s="69"/>
      <c r="J15" s="69"/>
      <c r="K15" s="69"/>
      <c r="L15" s="70"/>
      <c r="M15" s="69"/>
      <c r="N15" s="69"/>
      <c r="O15" s="8">
        <v>4</v>
      </c>
      <c r="P15" s="97">
        <f>'Weights 1 Eco-tourism'!H13</f>
        <v>0.16666666666666666</v>
      </c>
      <c r="Q15" s="12">
        <f>IF(OR(O15=0,O15=6),0,O15*R15/$R$20)</f>
        <v>0.66666666666666663</v>
      </c>
      <c r="R15" s="47">
        <f>IF(OR(O15="",O15=0,O15=6),0,P15)</f>
        <v>0.16666666666666666</v>
      </c>
      <c r="S15" s="6">
        <f>IF(OR(O15="",O15=0,O15=6),"",O15)</f>
        <v>4</v>
      </c>
      <c r="T15" s="6"/>
      <c r="U15" s="94" t="s">
        <v>85</v>
      </c>
      <c r="W15" s="118" t="str">
        <f>IF(O15=6,"You can press the help button to get additional information.","")</f>
        <v/>
      </c>
    </row>
    <row r="16" spans="1:23" ht="10" customHeight="1" thickTop="1" thickBot="1" x14ac:dyDescent="0.4">
      <c r="A16" s="5"/>
      <c r="B16" s="2"/>
      <c r="C16" s="2"/>
      <c r="D16" s="2"/>
      <c r="E16" s="2"/>
      <c r="F16" s="2"/>
      <c r="G16" s="160"/>
      <c r="H16" s="68"/>
      <c r="I16" s="69"/>
      <c r="J16" s="69"/>
      <c r="K16" s="69"/>
      <c r="L16" s="70"/>
      <c r="M16" s="69"/>
      <c r="N16" s="69"/>
      <c r="Q16" s="12"/>
    </row>
    <row r="17" spans="1:23" ht="30" customHeight="1" thickTop="1" thickBot="1" x14ac:dyDescent="0.4">
      <c r="A17" s="78" t="s">
        <v>32</v>
      </c>
      <c r="B17" s="315" t="s">
        <v>258</v>
      </c>
      <c r="C17" s="316"/>
      <c r="D17" s="316"/>
      <c r="E17" s="316"/>
      <c r="F17" s="316"/>
      <c r="G17" s="317"/>
      <c r="H17" s="68"/>
      <c r="I17" s="69"/>
      <c r="J17" s="69"/>
      <c r="K17" s="69"/>
      <c r="L17" s="70"/>
      <c r="M17" s="69"/>
      <c r="N17" s="69"/>
      <c r="O17" s="8">
        <v>1</v>
      </c>
      <c r="P17" s="97">
        <f>'Weights 1 Eco-tourism'!H15</f>
        <v>0.16666666666666666</v>
      </c>
      <c r="Q17" s="12">
        <f>IF(OR(O17=0,O17=6),0,O17*R17/$R$20)</f>
        <v>0.16666666666666666</v>
      </c>
      <c r="R17" s="47">
        <f>IF(OR(O17="",O17=0,O17=6),0,P17)</f>
        <v>0.16666666666666666</v>
      </c>
      <c r="S17" s="6">
        <f>IF(OR(O17="",O17=0,O17=6),"",O17)</f>
        <v>1</v>
      </c>
      <c r="T17" s="6"/>
      <c r="U17" s="94" t="s">
        <v>85</v>
      </c>
    </row>
    <row r="18" spans="1:23" ht="10" customHeight="1" thickTop="1" thickBot="1" x14ac:dyDescent="0.4">
      <c r="A18" s="5"/>
      <c r="B18" s="2"/>
      <c r="C18" s="2"/>
      <c r="D18" s="2"/>
      <c r="E18" s="2"/>
      <c r="F18" s="2"/>
      <c r="G18" s="160"/>
      <c r="H18" s="68"/>
      <c r="I18" s="69"/>
      <c r="J18" s="69"/>
      <c r="K18" s="69"/>
      <c r="L18" s="70"/>
      <c r="M18" s="69"/>
      <c r="N18" s="69"/>
      <c r="Q18" s="12"/>
    </row>
    <row r="19" spans="1:23" ht="30" customHeight="1" thickTop="1" thickBot="1" x14ac:dyDescent="0.4">
      <c r="A19" s="78" t="s">
        <v>33</v>
      </c>
      <c r="B19" s="315" t="s">
        <v>151</v>
      </c>
      <c r="C19" s="316"/>
      <c r="D19" s="316"/>
      <c r="E19" s="316"/>
      <c r="F19" s="316"/>
      <c r="G19" s="317"/>
      <c r="H19" s="71"/>
      <c r="I19" s="72"/>
      <c r="J19" s="72"/>
      <c r="K19" s="72"/>
      <c r="L19" s="73"/>
      <c r="M19" s="69"/>
      <c r="N19" s="69"/>
      <c r="O19" s="8">
        <v>3</v>
      </c>
      <c r="P19" s="97">
        <f>'Weights 1 Eco-tourism'!H17</f>
        <v>0.16666666666666682</v>
      </c>
      <c r="Q19" s="12">
        <f>IF(OR(O19=0,O19=6),0,O19*R19/$R$20)</f>
        <v>0.50000000000000044</v>
      </c>
      <c r="R19" s="47">
        <f>IF(OR(O19="",O19=0,O19=6),0,P19)</f>
        <v>0.16666666666666682</v>
      </c>
      <c r="S19" s="6">
        <f>IF(OR(O19="",O19=0,O19=6),"",O19)</f>
        <v>3</v>
      </c>
      <c r="T19" s="6"/>
      <c r="U19" s="94" t="s">
        <v>85</v>
      </c>
      <c r="W19" s="118" t="str">
        <f>IF(O19=6,"You can press the help button to get additional information.","")</f>
        <v/>
      </c>
    </row>
    <row r="20" spans="1:23" ht="15" customHeight="1" thickTop="1" x14ac:dyDescent="0.35">
      <c r="A20" s="45"/>
      <c r="B20" s="45"/>
      <c r="C20" s="45"/>
      <c r="D20" s="45"/>
      <c r="E20" s="45"/>
      <c r="F20" s="45"/>
      <c r="G20" s="45"/>
      <c r="H20" s="45"/>
      <c r="I20" s="45"/>
      <c r="J20" s="45"/>
      <c r="K20" s="45"/>
      <c r="L20" s="45"/>
      <c r="N20" s="45"/>
      <c r="O20" s="45"/>
      <c r="P20" s="161">
        <f>P9+P11+P13+P15+P17+P19</f>
        <v>1</v>
      </c>
      <c r="Q20" s="162">
        <f>Q9+Q11+Q13+Q15+Q17+Q19</f>
        <v>2.5</v>
      </c>
      <c r="R20" s="161">
        <f>R9+R11+R13+R15+R17+R19</f>
        <v>1</v>
      </c>
      <c r="T20" s="45"/>
      <c r="U20" s="45"/>
    </row>
    <row r="21" spans="1:23" ht="15" customHeight="1" thickBot="1" x14ac:dyDescent="0.4">
      <c r="A21" s="155"/>
      <c r="B21" s="155"/>
      <c r="C21" s="155"/>
      <c r="D21" s="155"/>
      <c r="E21" s="155"/>
      <c r="F21" s="155"/>
      <c r="G21" s="155"/>
      <c r="H21" s="155"/>
      <c r="I21" s="155"/>
      <c r="J21" s="155"/>
      <c r="K21" s="155"/>
      <c r="L21" s="155"/>
      <c r="M21" s="155"/>
      <c r="N21" s="155"/>
      <c r="O21" s="155"/>
      <c r="P21" s="200"/>
      <c r="Q21" s="201"/>
      <c r="R21" s="200"/>
      <c r="S21" s="155"/>
      <c r="T21" s="155"/>
      <c r="U21" s="155"/>
    </row>
    <row r="22" spans="1:23" s="45" customFormat="1" ht="30" customHeight="1" thickTop="1" thickBot="1" x14ac:dyDescent="0.4">
      <c r="B22" s="320" t="s">
        <v>367</v>
      </c>
      <c r="C22" s="321"/>
      <c r="D22" s="321"/>
      <c r="E22" s="321"/>
      <c r="F22" s="321"/>
      <c r="G22" s="322"/>
      <c r="H22" s="69"/>
      <c r="I22" s="69"/>
      <c r="J22" s="69"/>
      <c r="K22" s="69"/>
      <c r="L22" s="69"/>
      <c r="O22" s="8">
        <v>4</v>
      </c>
      <c r="U22" s="94" t="s">
        <v>85</v>
      </c>
    </row>
    <row r="23" spans="1:23" ht="15" customHeight="1" thickTop="1" x14ac:dyDescent="0.35">
      <c r="A23" s="60"/>
      <c r="B23" s="60"/>
      <c r="C23" s="60"/>
      <c r="D23" s="60"/>
      <c r="E23" s="60"/>
      <c r="F23" s="60"/>
      <c r="G23" s="60"/>
      <c r="H23" s="60"/>
      <c r="I23" s="60"/>
      <c r="J23" s="60"/>
      <c r="K23" s="60"/>
      <c r="L23" s="60"/>
      <c r="M23" s="60"/>
      <c r="N23" s="60"/>
      <c r="O23" s="60"/>
      <c r="P23" s="60"/>
      <c r="Q23" s="60"/>
      <c r="R23" s="60"/>
      <c r="S23" s="60"/>
      <c r="T23" s="60"/>
      <c r="U23" s="60"/>
    </row>
    <row r="24" spans="1:23" ht="45" customHeight="1" x14ac:dyDescent="0.35">
      <c r="A24" s="45"/>
      <c r="B24" s="199" t="s">
        <v>366</v>
      </c>
      <c r="C24" s="325"/>
      <c r="D24" s="325"/>
      <c r="E24" s="325"/>
      <c r="F24" s="325"/>
      <c r="G24" s="325"/>
      <c r="H24" s="325"/>
      <c r="I24" s="325"/>
      <c r="J24" s="325"/>
      <c r="K24" s="325"/>
      <c r="L24" s="325"/>
      <c r="M24" s="325"/>
      <c r="N24" s="325"/>
      <c r="O24" s="325"/>
      <c r="P24" s="325"/>
      <c r="Q24" s="325"/>
      <c r="R24" s="325"/>
      <c r="S24" s="325"/>
      <c r="T24" s="325"/>
      <c r="U24" s="45"/>
    </row>
    <row r="25" spans="1:23" ht="23.5" x14ac:dyDescent="0.35">
      <c r="A25" s="155"/>
      <c r="B25" s="323" t="s">
        <v>60</v>
      </c>
      <c r="C25" s="324"/>
      <c r="D25" s="323" t="s">
        <v>61</v>
      </c>
      <c r="E25" s="324"/>
      <c r="F25" s="318" t="s">
        <v>212</v>
      </c>
      <c r="G25" s="318"/>
      <c r="H25" s="155"/>
      <c r="I25" s="155"/>
      <c r="J25" s="319" t="s">
        <v>213</v>
      </c>
      <c r="K25" s="319"/>
      <c r="L25" s="319"/>
      <c r="M25" s="319"/>
      <c r="N25" s="319"/>
      <c r="O25" s="319"/>
      <c r="P25" s="319"/>
      <c r="Q25" s="319"/>
      <c r="R25" s="319"/>
      <c r="S25" s="319"/>
      <c r="T25" s="319"/>
      <c r="U25" s="319"/>
    </row>
    <row r="27" spans="1:23" x14ac:dyDescent="0.35">
      <c r="G27" s="1" t="s">
        <v>375</v>
      </c>
    </row>
    <row r="28" spans="1:23" x14ac:dyDescent="0.35">
      <c r="H28" s="4"/>
    </row>
  </sheetData>
  <mergeCells count="18">
    <mergeCell ref="B17:G17"/>
    <mergeCell ref="F25:G25"/>
    <mergeCell ref="J25:U25"/>
    <mergeCell ref="B22:G22"/>
    <mergeCell ref="B25:C25"/>
    <mergeCell ref="D25:E25"/>
    <mergeCell ref="B19:G19"/>
    <mergeCell ref="C24:T24"/>
    <mergeCell ref="F2:H4"/>
    <mergeCell ref="R7:R8"/>
    <mergeCell ref="Q7:Q8"/>
    <mergeCell ref="E7:F7"/>
    <mergeCell ref="B15:G15"/>
    <mergeCell ref="B13:G13"/>
    <mergeCell ref="B9:G9"/>
    <mergeCell ref="B10:G10"/>
    <mergeCell ref="B11:G11"/>
    <mergeCell ref="B12:G12"/>
  </mergeCells>
  <dataValidations count="1">
    <dataValidation type="custom" allowBlank="1" showInputMessage="1" showErrorMessage="1" sqref="H9:N12" xr:uid="{00000000-0002-0000-0300-000000000000}">
      <formula1>AND(COUNTA($H9:$L9)&lt;2,OR(H9="X",H9=""))</formula1>
    </dataValidation>
  </dataValidations>
  <hyperlinks>
    <hyperlink ref="J25" location="'2 Cycling Infrastructure'!A1" display="Next →" xr:uid="{00000000-0004-0000-0300-000000000000}"/>
    <hyperlink ref="F25" location="Interface!A1" display="←" xr:uid="{00000000-0004-0000-0300-000001000000}"/>
    <hyperlink ref="B25" location="Interface!A1" display="←Back to interface" xr:uid="{00000000-0004-0000-0300-000002000000}"/>
    <hyperlink ref="D25" location="Summary!A1" display="→Summary results" xr:uid="{00000000-0004-0000-0300-000003000000}"/>
    <hyperlink ref="U9" location="'Help 1 Eco-tourism'!A1" display="   ?   " xr:uid="{00000000-0004-0000-0300-000004000000}"/>
    <hyperlink ref="U11" location="'Help 1 Contrib. to Eco-tourism'!A1" display="   ?   " xr:uid="{00000000-0004-0000-0300-000005000000}"/>
    <hyperlink ref="U13" location="'Help 1 Sustainability concept'!A1" display="   ?   " xr:uid="{00000000-0004-0000-0300-000006000000}"/>
    <hyperlink ref="U15" location="'Help 1 Condition national parks'!A1" display="   ?   " xr:uid="{00000000-0004-0000-0300-000007000000}"/>
    <hyperlink ref="U19" location="'Help 1 Cycling tourism'!A1" display="   ?   " xr:uid="{00000000-0004-0000-0300-000008000000}"/>
    <hyperlink ref="U17" location="'Help 1 Sustainability concept'!A1" display="   ?   " xr:uid="{00000000-0004-0000-0300-000009000000}"/>
    <hyperlink ref="U22" location="'Help 1 Level of knowledge'!A1" display="   ?   " xr:uid="{00000000-0004-0000-0300-00000A000000}"/>
  </hyperlink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0" r:id="rId4" name="Option Button 8">
              <controlPr defaultSize="0" autoFill="0" autoLine="0" autoPict="0">
                <anchor moveWithCells="1">
                  <from>
                    <xdr:col>7</xdr:col>
                    <xdr:colOff>298450</xdr:colOff>
                    <xdr:row>8</xdr:row>
                    <xdr:rowOff>88900</xdr:rowOff>
                  </from>
                  <to>
                    <xdr:col>7</xdr:col>
                    <xdr:colOff>622300</xdr:colOff>
                    <xdr:row>8</xdr:row>
                    <xdr:rowOff>304800</xdr:rowOff>
                  </to>
                </anchor>
              </controlPr>
            </control>
          </mc:Choice>
        </mc:AlternateContent>
        <mc:AlternateContent xmlns:mc="http://schemas.openxmlformats.org/markup-compatibility/2006">
          <mc:Choice Requires="x14">
            <control shapeId="3081" r:id="rId5" name="Option Button 9">
              <controlPr defaultSize="0" autoFill="0" autoLine="0" autoPict="0">
                <anchor moveWithCells="1">
                  <from>
                    <xdr:col>8</xdr:col>
                    <xdr:colOff>311150</xdr:colOff>
                    <xdr:row>8</xdr:row>
                    <xdr:rowOff>88900</xdr:rowOff>
                  </from>
                  <to>
                    <xdr:col>8</xdr:col>
                    <xdr:colOff>628650</xdr:colOff>
                    <xdr:row>8</xdr:row>
                    <xdr:rowOff>304800</xdr:rowOff>
                  </to>
                </anchor>
              </controlPr>
            </control>
          </mc:Choice>
        </mc:AlternateContent>
        <mc:AlternateContent xmlns:mc="http://schemas.openxmlformats.org/markup-compatibility/2006">
          <mc:Choice Requires="x14">
            <control shapeId="3082" r:id="rId6" name="Option Button 10">
              <controlPr defaultSize="0" autoFill="0" autoLine="0" autoPict="0">
                <anchor moveWithCells="1">
                  <from>
                    <xdr:col>9</xdr:col>
                    <xdr:colOff>311150</xdr:colOff>
                    <xdr:row>8</xdr:row>
                    <xdr:rowOff>88900</xdr:rowOff>
                  </from>
                  <to>
                    <xdr:col>9</xdr:col>
                    <xdr:colOff>628650</xdr:colOff>
                    <xdr:row>8</xdr:row>
                    <xdr:rowOff>304800</xdr:rowOff>
                  </to>
                </anchor>
              </controlPr>
            </control>
          </mc:Choice>
        </mc:AlternateContent>
        <mc:AlternateContent xmlns:mc="http://schemas.openxmlformats.org/markup-compatibility/2006">
          <mc:Choice Requires="x14">
            <control shapeId="3083" r:id="rId7" name="Option Button 11">
              <controlPr defaultSize="0" autoFill="0" autoLine="0" autoPict="0">
                <anchor>
                  <from>
                    <xdr:col>10</xdr:col>
                    <xdr:colOff>292100</xdr:colOff>
                    <xdr:row>8</xdr:row>
                    <xdr:rowOff>95250</xdr:rowOff>
                  </from>
                  <to>
                    <xdr:col>10</xdr:col>
                    <xdr:colOff>609600</xdr:colOff>
                    <xdr:row>8</xdr:row>
                    <xdr:rowOff>317500</xdr:rowOff>
                  </to>
                </anchor>
              </controlPr>
            </control>
          </mc:Choice>
        </mc:AlternateContent>
        <mc:AlternateContent xmlns:mc="http://schemas.openxmlformats.org/markup-compatibility/2006">
          <mc:Choice Requires="x14">
            <control shapeId="3094" r:id="rId8" name="Group Box 22">
              <controlPr defaultSize="0" autoFill="0" autoPict="0">
                <anchor moveWithCells="1">
                  <from>
                    <xdr:col>7</xdr:col>
                    <xdr:colOff>0</xdr:colOff>
                    <xdr:row>8</xdr:row>
                    <xdr:rowOff>0</xdr:rowOff>
                  </from>
                  <to>
                    <xdr:col>13</xdr:col>
                    <xdr:colOff>0</xdr:colOff>
                    <xdr:row>9</xdr:row>
                    <xdr:rowOff>12700</xdr:rowOff>
                  </to>
                </anchor>
              </controlPr>
            </control>
          </mc:Choice>
        </mc:AlternateContent>
        <mc:AlternateContent xmlns:mc="http://schemas.openxmlformats.org/markup-compatibility/2006">
          <mc:Choice Requires="x14">
            <control shapeId="3095" r:id="rId9" name="Group Box 23">
              <controlPr defaultSize="0" autoFill="0" autoPict="0">
                <anchor moveWithCells="1">
                  <from>
                    <xdr:col>7</xdr:col>
                    <xdr:colOff>0</xdr:colOff>
                    <xdr:row>10</xdr:row>
                    <xdr:rowOff>0</xdr:rowOff>
                  </from>
                  <to>
                    <xdr:col>13</xdr:col>
                    <xdr:colOff>0</xdr:colOff>
                    <xdr:row>11</xdr:row>
                    <xdr:rowOff>0</xdr:rowOff>
                  </to>
                </anchor>
              </controlPr>
            </control>
          </mc:Choice>
        </mc:AlternateContent>
        <mc:AlternateContent xmlns:mc="http://schemas.openxmlformats.org/markup-compatibility/2006">
          <mc:Choice Requires="x14">
            <control shapeId="3096" r:id="rId10" name="Option Button 24">
              <controlPr defaultSize="0" autoFill="0" autoLine="0" autoPict="0">
                <anchor moveWithCells="1">
                  <from>
                    <xdr:col>7</xdr:col>
                    <xdr:colOff>298450</xdr:colOff>
                    <xdr:row>10</xdr:row>
                    <xdr:rowOff>88900</xdr:rowOff>
                  </from>
                  <to>
                    <xdr:col>7</xdr:col>
                    <xdr:colOff>622300</xdr:colOff>
                    <xdr:row>10</xdr:row>
                    <xdr:rowOff>304800</xdr:rowOff>
                  </to>
                </anchor>
              </controlPr>
            </control>
          </mc:Choice>
        </mc:AlternateContent>
        <mc:AlternateContent xmlns:mc="http://schemas.openxmlformats.org/markup-compatibility/2006">
          <mc:Choice Requires="x14">
            <control shapeId="3099" r:id="rId11" name="Group Box 27">
              <controlPr defaultSize="0" autoFill="0" autoPict="0">
                <anchor moveWithCells="1">
                  <from>
                    <xdr:col>7</xdr:col>
                    <xdr:colOff>0</xdr:colOff>
                    <xdr:row>12</xdr:row>
                    <xdr:rowOff>0</xdr:rowOff>
                  </from>
                  <to>
                    <xdr:col>13</xdr:col>
                    <xdr:colOff>0</xdr:colOff>
                    <xdr:row>13</xdr:row>
                    <xdr:rowOff>0</xdr:rowOff>
                  </to>
                </anchor>
              </controlPr>
            </control>
          </mc:Choice>
        </mc:AlternateContent>
        <mc:AlternateContent xmlns:mc="http://schemas.openxmlformats.org/markup-compatibility/2006">
          <mc:Choice Requires="x14">
            <control shapeId="3100" r:id="rId12" name="Group Box 28">
              <controlPr defaultSize="0" autoFill="0" autoPict="0">
                <anchor moveWithCells="1">
                  <from>
                    <xdr:col>7</xdr:col>
                    <xdr:colOff>0</xdr:colOff>
                    <xdr:row>14</xdr:row>
                    <xdr:rowOff>0</xdr:rowOff>
                  </from>
                  <to>
                    <xdr:col>13</xdr:col>
                    <xdr:colOff>0</xdr:colOff>
                    <xdr:row>15</xdr:row>
                    <xdr:rowOff>0</xdr:rowOff>
                  </to>
                </anchor>
              </controlPr>
            </control>
          </mc:Choice>
        </mc:AlternateContent>
        <mc:AlternateContent xmlns:mc="http://schemas.openxmlformats.org/markup-compatibility/2006">
          <mc:Choice Requires="x14">
            <control shapeId="3101" r:id="rId13" name="Group Box 29">
              <controlPr defaultSize="0" autoFill="0" autoPict="0">
                <anchor moveWithCells="1">
                  <from>
                    <xdr:col>7</xdr:col>
                    <xdr:colOff>0</xdr:colOff>
                    <xdr:row>18</xdr:row>
                    <xdr:rowOff>0</xdr:rowOff>
                  </from>
                  <to>
                    <xdr:col>13</xdr:col>
                    <xdr:colOff>0</xdr:colOff>
                    <xdr:row>19</xdr:row>
                    <xdr:rowOff>0</xdr:rowOff>
                  </to>
                </anchor>
              </controlPr>
            </control>
          </mc:Choice>
        </mc:AlternateContent>
        <mc:AlternateContent xmlns:mc="http://schemas.openxmlformats.org/markup-compatibility/2006">
          <mc:Choice Requires="x14">
            <control shapeId="3103" r:id="rId14" name="Option Button 31">
              <controlPr defaultSize="0" autoFill="0" autoLine="0" autoPict="0">
                <anchor moveWithCells="1">
                  <from>
                    <xdr:col>8</xdr:col>
                    <xdr:colOff>292100</xdr:colOff>
                    <xdr:row>10</xdr:row>
                    <xdr:rowOff>88900</xdr:rowOff>
                  </from>
                  <to>
                    <xdr:col>8</xdr:col>
                    <xdr:colOff>609600</xdr:colOff>
                    <xdr:row>10</xdr:row>
                    <xdr:rowOff>304800</xdr:rowOff>
                  </to>
                </anchor>
              </controlPr>
            </control>
          </mc:Choice>
        </mc:AlternateContent>
        <mc:AlternateContent xmlns:mc="http://schemas.openxmlformats.org/markup-compatibility/2006">
          <mc:Choice Requires="x14">
            <control shapeId="3106" r:id="rId15" name="Option Button 34">
              <controlPr defaultSize="0" autoFill="0" autoLine="0" autoPict="0">
                <anchor moveWithCells="1">
                  <from>
                    <xdr:col>9</xdr:col>
                    <xdr:colOff>298450</xdr:colOff>
                    <xdr:row>10</xdr:row>
                    <xdr:rowOff>88900</xdr:rowOff>
                  </from>
                  <to>
                    <xdr:col>9</xdr:col>
                    <xdr:colOff>622300</xdr:colOff>
                    <xdr:row>10</xdr:row>
                    <xdr:rowOff>304800</xdr:rowOff>
                  </to>
                </anchor>
              </controlPr>
            </control>
          </mc:Choice>
        </mc:AlternateContent>
        <mc:AlternateContent xmlns:mc="http://schemas.openxmlformats.org/markup-compatibility/2006">
          <mc:Choice Requires="x14">
            <control shapeId="3107" r:id="rId16" name="Option Button 35">
              <controlPr defaultSize="0" autoFill="0" autoLine="0" autoPict="0">
                <anchor moveWithCells="1">
                  <from>
                    <xdr:col>10</xdr:col>
                    <xdr:colOff>292100</xdr:colOff>
                    <xdr:row>10</xdr:row>
                    <xdr:rowOff>88900</xdr:rowOff>
                  </from>
                  <to>
                    <xdr:col>10</xdr:col>
                    <xdr:colOff>609600</xdr:colOff>
                    <xdr:row>10</xdr:row>
                    <xdr:rowOff>304800</xdr:rowOff>
                  </to>
                </anchor>
              </controlPr>
            </control>
          </mc:Choice>
        </mc:AlternateContent>
        <mc:AlternateContent xmlns:mc="http://schemas.openxmlformats.org/markup-compatibility/2006">
          <mc:Choice Requires="x14">
            <control shapeId="3108" r:id="rId17" name="Option Button 36">
              <controlPr defaultSize="0" autoFill="0" autoLine="0" autoPict="0">
                <anchor moveWithCells="1">
                  <from>
                    <xdr:col>11</xdr:col>
                    <xdr:colOff>292100</xdr:colOff>
                    <xdr:row>10</xdr:row>
                    <xdr:rowOff>88900</xdr:rowOff>
                  </from>
                  <to>
                    <xdr:col>11</xdr:col>
                    <xdr:colOff>609600</xdr:colOff>
                    <xdr:row>10</xdr:row>
                    <xdr:rowOff>304800</xdr:rowOff>
                  </to>
                </anchor>
              </controlPr>
            </control>
          </mc:Choice>
        </mc:AlternateContent>
        <mc:AlternateContent xmlns:mc="http://schemas.openxmlformats.org/markup-compatibility/2006">
          <mc:Choice Requires="x14">
            <control shapeId="3116" r:id="rId18" name="Option Button 44">
              <controlPr defaultSize="0" autoFill="0" autoLine="0" autoPict="0">
                <anchor moveWithCells="1">
                  <from>
                    <xdr:col>7</xdr:col>
                    <xdr:colOff>298450</xdr:colOff>
                    <xdr:row>12</xdr:row>
                    <xdr:rowOff>88900</xdr:rowOff>
                  </from>
                  <to>
                    <xdr:col>7</xdr:col>
                    <xdr:colOff>622300</xdr:colOff>
                    <xdr:row>12</xdr:row>
                    <xdr:rowOff>304800</xdr:rowOff>
                  </to>
                </anchor>
              </controlPr>
            </control>
          </mc:Choice>
        </mc:AlternateContent>
        <mc:AlternateContent xmlns:mc="http://schemas.openxmlformats.org/markup-compatibility/2006">
          <mc:Choice Requires="x14">
            <control shapeId="3118" r:id="rId19" name="Option Button 46">
              <controlPr defaultSize="0" autoFill="0" autoLine="0" autoPict="0">
                <anchor moveWithCells="1">
                  <from>
                    <xdr:col>8</xdr:col>
                    <xdr:colOff>292100</xdr:colOff>
                    <xdr:row>12</xdr:row>
                    <xdr:rowOff>88900</xdr:rowOff>
                  </from>
                  <to>
                    <xdr:col>8</xdr:col>
                    <xdr:colOff>609600</xdr:colOff>
                    <xdr:row>12</xdr:row>
                    <xdr:rowOff>304800</xdr:rowOff>
                  </to>
                </anchor>
              </controlPr>
            </control>
          </mc:Choice>
        </mc:AlternateContent>
        <mc:AlternateContent xmlns:mc="http://schemas.openxmlformats.org/markup-compatibility/2006">
          <mc:Choice Requires="x14">
            <control shapeId="3119" r:id="rId20" name="Option Button 47">
              <controlPr defaultSize="0" autoFill="0" autoLine="0" autoPict="0">
                <anchor moveWithCells="1">
                  <from>
                    <xdr:col>9</xdr:col>
                    <xdr:colOff>298450</xdr:colOff>
                    <xdr:row>12</xdr:row>
                    <xdr:rowOff>88900</xdr:rowOff>
                  </from>
                  <to>
                    <xdr:col>9</xdr:col>
                    <xdr:colOff>622300</xdr:colOff>
                    <xdr:row>12</xdr:row>
                    <xdr:rowOff>304800</xdr:rowOff>
                  </to>
                </anchor>
              </controlPr>
            </control>
          </mc:Choice>
        </mc:AlternateContent>
        <mc:AlternateContent xmlns:mc="http://schemas.openxmlformats.org/markup-compatibility/2006">
          <mc:Choice Requires="x14">
            <control shapeId="3120" r:id="rId21" name="Option Button 48">
              <controlPr defaultSize="0" autoFill="0" autoLine="0" autoPict="0">
                <anchor moveWithCells="1">
                  <from>
                    <xdr:col>10</xdr:col>
                    <xdr:colOff>292100</xdr:colOff>
                    <xdr:row>12</xdr:row>
                    <xdr:rowOff>88900</xdr:rowOff>
                  </from>
                  <to>
                    <xdr:col>10</xdr:col>
                    <xdr:colOff>609600</xdr:colOff>
                    <xdr:row>12</xdr:row>
                    <xdr:rowOff>304800</xdr:rowOff>
                  </to>
                </anchor>
              </controlPr>
            </control>
          </mc:Choice>
        </mc:AlternateContent>
        <mc:AlternateContent xmlns:mc="http://schemas.openxmlformats.org/markup-compatibility/2006">
          <mc:Choice Requires="x14">
            <control shapeId="3123" r:id="rId22" name="Option Button 51">
              <controlPr defaultSize="0" autoFill="0" autoLine="0" autoPict="0">
                <anchor moveWithCells="1">
                  <from>
                    <xdr:col>11</xdr:col>
                    <xdr:colOff>292100</xdr:colOff>
                    <xdr:row>12</xdr:row>
                    <xdr:rowOff>0</xdr:rowOff>
                  </from>
                  <to>
                    <xdr:col>11</xdr:col>
                    <xdr:colOff>609600</xdr:colOff>
                    <xdr:row>13</xdr:row>
                    <xdr:rowOff>0</xdr:rowOff>
                  </to>
                </anchor>
              </controlPr>
            </control>
          </mc:Choice>
        </mc:AlternateContent>
        <mc:AlternateContent xmlns:mc="http://schemas.openxmlformats.org/markup-compatibility/2006">
          <mc:Choice Requires="x14">
            <control shapeId="3124" r:id="rId23" name="Option Button 52">
              <controlPr defaultSize="0" autoFill="0" autoLine="0" autoPict="0">
                <anchor moveWithCells="1">
                  <from>
                    <xdr:col>7</xdr:col>
                    <xdr:colOff>298450</xdr:colOff>
                    <xdr:row>14</xdr:row>
                    <xdr:rowOff>88900</xdr:rowOff>
                  </from>
                  <to>
                    <xdr:col>7</xdr:col>
                    <xdr:colOff>622300</xdr:colOff>
                    <xdr:row>14</xdr:row>
                    <xdr:rowOff>304800</xdr:rowOff>
                  </to>
                </anchor>
              </controlPr>
            </control>
          </mc:Choice>
        </mc:AlternateContent>
        <mc:AlternateContent xmlns:mc="http://schemas.openxmlformats.org/markup-compatibility/2006">
          <mc:Choice Requires="x14">
            <control shapeId="3125" r:id="rId24" name="Option Button 53">
              <controlPr defaultSize="0" autoFill="0" autoLine="0" autoPict="0">
                <anchor moveWithCells="1">
                  <from>
                    <xdr:col>8</xdr:col>
                    <xdr:colOff>292100</xdr:colOff>
                    <xdr:row>14</xdr:row>
                    <xdr:rowOff>88900</xdr:rowOff>
                  </from>
                  <to>
                    <xdr:col>8</xdr:col>
                    <xdr:colOff>609600</xdr:colOff>
                    <xdr:row>14</xdr:row>
                    <xdr:rowOff>304800</xdr:rowOff>
                  </to>
                </anchor>
              </controlPr>
            </control>
          </mc:Choice>
        </mc:AlternateContent>
        <mc:AlternateContent xmlns:mc="http://schemas.openxmlformats.org/markup-compatibility/2006">
          <mc:Choice Requires="x14">
            <control shapeId="3126" r:id="rId25" name="Option Button 54">
              <controlPr defaultSize="0" autoFill="0" autoLine="0" autoPict="0">
                <anchor moveWithCells="1">
                  <from>
                    <xdr:col>9</xdr:col>
                    <xdr:colOff>298450</xdr:colOff>
                    <xdr:row>14</xdr:row>
                    <xdr:rowOff>88900</xdr:rowOff>
                  </from>
                  <to>
                    <xdr:col>9</xdr:col>
                    <xdr:colOff>622300</xdr:colOff>
                    <xdr:row>14</xdr:row>
                    <xdr:rowOff>304800</xdr:rowOff>
                  </to>
                </anchor>
              </controlPr>
            </control>
          </mc:Choice>
        </mc:AlternateContent>
        <mc:AlternateContent xmlns:mc="http://schemas.openxmlformats.org/markup-compatibility/2006">
          <mc:Choice Requires="x14">
            <control shapeId="3127" r:id="rId26" name="Option Button 55">
              <controlPr defaultSize="0" autoFill="0" autoLine="0" autoPict="0">
                <anchor moveWithCells="1">
                  <from>
                    <xdr:col>10</xdr:col>
                    <xdr:colOff>292100</xdr:colOff>
                    <xdr:row>14</xdr:row>
                    <xdr:rowOff>88900</xdr:rowOff>
                  </from>
                  <to>
                    <xdr:col>10</xdr:col>
                    <xdr:colOff>609600</xdr:colOff>
                    <xdr:row>14</xdr:row>
                    <xdr:rowOff>304800</xdr:rowOff>
                  </to>
                </anchor>
              </controlPr>
            </control>
          </mc:Choice>
        </mc:AlternateContent>
        <mc:AlternateContent xmlns:mc="http://schemas.openxmlformats.org/markup-compatibility/2006">
          <mc:Choice Requires="x14">
            <control shapeId="3128" r:id="rId27" name="Option Button 56">
              <controlPr defaultSize="0" autoFill="0" autoLine="0" autoPict="0">
                <anchor moveWithCells="1">
                  <from>
                    <xdr:col>11</xdr:col>
                    <xdr:colOff>292100</xdr:colOff>
                    <xdr:row>14</xdr:row>
                    <xdr:rowOff>88900</xdr:rowOff>
                  </from>
                  <to>
                    <xdr:col>11</xdr:col>
                    <xdr:colOff>609600</xdr:colOff>
                    <xdr:row>14</xdr:row>
                    <xdr:rowOff>304800</xdr:rowOff>
                  </to>
                </anchor>
              </controlPr>
            </control>
          </mc:Choice>
        </mc:AlternateContent>
        <mc:AlternateContent xmlns:mc="http://schemas.openxmlformats.org/markup-compatibility/2006">
          <mc:Choice Requires="x14">
            <control shapeId="3129" r:id="rId28" name="Option Button 57">
              <controlPr defaultSize="0" autoFill="0" autoLine="0" autoPict="0">
                <anchor moveWithCells="1">
                  <from>
                    <xdr:col>7</xdr:col>
                    <xdr:colOff>298450</xdr:colOff>
                    <xdr:row>18</xdr:row>
                    <xdr:rowOff>88900</xdr:rowOff>
                  </from>
                  <to>
                    <xdr:col>7</xdr:col>
                    <xdr:colOff>622300</xdr:colOff>
                    <xdr:row>18</xdr:row>
                    <xdr:rowOff>304800</xdr:rowOff>
                  </to>
                </anchor>
              </controlPr>
            </control>
          </mc:Choice>
        </mc:AlternateContent>
        <mc:AlternateContent xmlns:mc="http://schemas.openxmlformats.org/markup-compatibility/2006">
          <mc:Choice Requires="x14">
            <control shapeId="3130" r:id="rId29" name="Option Button 58">
              <controlPr defaultSize="0" autoFill="0" autoLine="0" autoPict="0">
                <anchor moveWithCells="1">
                  <from>
                    <xdr:col>8</xdr:col>
                    <xdr:colOff>292100</xdr:colOff>
                    <xdr:row>18</xdr:row>
                    <xdr:rowOff>88900</xdr:rowOff>
                  </from>
                  <to>
                    <xdr:col>8</xdr:col>
                    <xdr:colOff>609600</xdr:colOff>
                    <xdr:row>18</xdr:row>
                    <xdr:rowOff>304800</xdr:rowOff>
                  </to>
                </anchor>
              </controlPr>
            </control>
          </mc:Choice>
        </mc:AlternateContent>
        <mc:AlternateContent xmlns:mc="http://schemas.openxmlformats.org/markup-compatibility/2006">
          <mc:Choice Requires="x14">
            <control shapeId="3131" r:id="rId30" name="Option Button 59">
              <controlPr defaultSize="0" autoFill="0" autoLine="0" autoPict="0">
                <anchor moveWithCells="1">
                  <from>
                    <xdr:col>9</xdr:col>
                    <xdr:colOff>298450</xdr:colOff>
                    <xdr:row>18</xdr:row>
                    <xdr:rowOff>88900</xdr:rowOff>
                  </from>
                  <to>
                    <xdr:col>9</xdr:col>
                    <xdr:colOff>622300</xdr:colOff>
                    <xdr:row>18</xdr:row>
                    <xdr:rowOff>304800</xdr:rowOff>
                  </to>
                </anchor>
              </controlPr>
            </control>
          </mc:Choice>
        </mc:AlternateContent>
        <mc:AlternateContent xmlns:mc="http://schemas.openxmlformats.org/markup-compatibility/2006">
          <mc:Choice Requires="x14">
            <control shapeId="3132" r:id="rId31" name="Option Button 60">
              <controlPr defaultSize="0" autoFill="0" autoLine="0" autoPict="0">
                <anchor moveWithCells="1">
                  <from>
                    <xdr:col>10</xdr:col>
                    <xdr:colOff>292100</xdr:colOff>
                    <xdr:row>18</xdr:row>
                    <xdr:rowOff>88900</xdr:rowOff>
                  </from>
                  <to>
                    <xdr:col>10</xdr:col>
                    <xdr:colOff>609600</xdr:colOff>
                    <xdr:row>18</xdr:row>
                    <xdr:rowOff>304800</xdr:rowOff>
                  </to>
                </anchor>
              </controlPr>
            </control>
          </mc:Choice>
        </mc:AlternateContent>
        <mc:AlternateContent xmlns:mc="http://schemas.openxmlformats.org/markup-compatibility/2006">
          <mc:Choice Requires="x14">
            <control shapeId="3133" r:id="rId32" name="Option Button 61">
              <controlPr defaultSize="0" autoFill="0" autoLine="0" autoPict="0">
                <anchor moveWithCells="1">
                  <from>
                    <xdr:col>11</xdr:col>
                    <xdr:colOff>292100</xdr:colOff>
                    <xdr:row>18</xdr:row>
                    <xdr:rowOff>88900</xdr:rowOff>
                  </from>
                  <to>
                    <xdr:col>11</xdr:col>
                    <xdr:colOff>609600</xdr:colOff>
                    <xdr:row>18</xdr:row>
                    <xdr:rowOff>304800</xdr:rowOff>
                  </to>
                </anchor>
              </controlPr>
            </control>
          </mc:Choice>
        </mc:AlternateContent>
        <mc:AlternateContent xmlns:mc="http://schemas.openxmlformats.org/markup-compatibility/2006">
          <mc:Choice Requires="x14">
            <control shapeId="3134" r:id="rId33" name="Option Button 62">
              <controlPr defaultSize="0" autoFill="0" autoLine="0" autoPict="0">
                <anchor>
                  <from>
                    <xdr:col>11</xdr:col>
                    <xdr:colOff>292100</xdr:colOff>
                    <xdr:row>8</xdr:row>
                    <xdr:rowOff>95250</xdr:rowOff>
                  </from>
                  <to>
                    <xdr:col>11</xdr:col>
                    <xdr:colOff>609600</xdr:colOff>
                    <xdr:row>8</xdr:row>
                    <xdr:rowOff>317500</xdr:rowOff>
                  </to>
                </anchor>
              </controlPr>
            </control>
          </mc:Choice>
        </mc:AlternateContent>
        <mc:AlternateContent xmlns:mc="http://schemas.openxmlformats.org/markup-compatibility/2006">
          <mc:Choice Requires="x14">
            <control shapeId="3135" r:id="rId34" name="Option Button 63">
              <controlPr defaultSize="0" autoFill="0" autoLine="0" autoPict="0">
                <anchor>
                  <from>
                    <xdr:col>12</xdr:col>
                    <xdr:colOff>247650</xdr:colOff>
                    <xdr:row>8</xdr:row>
                    <xdr:rowOff>95250</xdr:rowOff>
                  </from>
                  <to>
                    <xdr:col>12</xdr:col>
                    <xdr:colOff>584200</xdr:colOff>
                    <xdr:row>8</xdr:row>
                    <xdr:rowOff>317500</xdr:rowOff>
                  </to>
                </anchor>
              </controlPr>
            </control>
          </mc:Choice>
        </mc:AlternateContent>
        <mc:AlternateContent xmlns:mc="http://schemas.openxmlformats.org/markup-compatibility/2006">
          <mc:Choice Requires="x14">
            <control shapeId="3136" r:id="rId35" name="Option Button 64">
              <controlPr defaultSize="0" autoFill="0" autoLine="0" autoPict="0">
                <anchor moveWithCells="1">
                  <from>
                    <xdr:col>12</xdr:col>
                    <xdr:colOff>247650</xdr:colOff>
                    <xdr:row>10</xdr:row>
                    <xdr:rowOff>88900</xdr:rowOff>
                  </from>
                  <to>
                    <xdr:col>12</xdr:col>
                    <xdr:colOff>571500</xdr:colOff>
                    <xdr:row>10</xdr:row>
                    <xdr:rowOff>304800</xdr:rowOff>
                  </to>
                </anchor>
              </controlPr>
            </control>
          </mc:Choice>
        </mc:AlternateContent>
        <mc:AlternateContent xmlns:mc="http://schemas.openxmlformats.org/markup-compatibility/2006">
          <mc:Choice Requires="x14">
            <control shapeId="3138" r:id="rId36" name="Option Button 66">
              <controlPr defaultSize="0" autoFill="0" autoLine="0" autoPict="0">
                <anchor moveWithCells="1">
                  <from>
                    <xdr:col>12</xdr:col>
                    <xdr:colOff>247650</xdr:colOff>
                    <xdr:row>12</xdr:row>
                    <xdr:rowOff>0</xdr:rowOff>
                  </from>
                  <to>
                    <xdr:col>12</xdr:col>
                    <xdr:colOff>571500</xdr:colOff>
                    <xdr:row>13</xdr:row>
                    <xdr:rowOff>0</xdr:rowOff>
                  </to>
                </anchor>
              </controlPr>
            </control>
          </mc:Choice>
        </mc:AlternateContent>
        <mc:AlternateContent xmlns:mc="http://schemas.openxmlformats.org/markup-compatibility/2006">
          <mc:Choice Requires="x14">
            <control shapeId="3139" r:id="rId37" name="Option Button 67">
              <controlPr defaultSize="0" autoFill="0" autoLine="0" autoPict="0">
                <anchor moveWithCells="1">
                  <from>
                    <xdr:col>12</xdr:col>
                    <xdr:colOff>247650</xdr:colOff>
                    <xdr:row>14</xdr:row>
                    <xdr:rowOff>88900</xdr:rowOff>
                  </from>
                  <to>
                    <xdr:col>12</xdr:col>
                    <xdr:colOff>571500</xdr:colOff>
                    <xdr:row>14</xdr:row>
                    <xdr:rowOff>304800</xdr:rowOff>
                  </to>
                </anchor>
              </controlPr>
            </control>
          </mc:Choice>
        </mc:AlternateContent>
        <mc:AlternateContent xmlns:mc="http://schemas.openxmlformats.org/markup-compatibility/2006">
          <mc:Choice Requires="x14">
            <control shapeId="3140" r:id="rId38" name="Option Button 68">
              <controlPr defaultSize="0" autoFill="0" autoLine="0" autoPict="0">
                <anchor moveWithCells="1">
                  <from>
                    <xdr:col>12</xdr:col>
                    <xdr:colOff>247650</xdr:colOff>
                    <xdr:row>18</xdr:row>
                    <xdr:rowOff>88900</xdr:rowOff>
                  </from>
                  <to>
                    <xdr:col>12</xdr:col>
                    <xdr:colOff>571500</xdr:colOff>
                    <xdr:row>18</xdr:row>
                    <xdr:rowOff>304800</xdr:rowOff>
                  </to>
                </anchor>
              </controlPr>
            </control>
          </mc:Choice>
        </mc:AlternateContent>
        <mc:AlternateContent xmlns:mc="http://schemas.openxmlformats.org/markup-compatibility/2006">
          <mc:Choice Requires="x14">
            <control shapeId="3141" r:id="rId39" name="Group Box 69">
              <controlPr defaultSize="0" autoFill="0" autoPict="0">
                <anchor moveWithCells="1">
                  <from>
                    <xdr:col>7</xdr:col>
                    <xdr:colOff>0</xdr:colOff>
                    <xdr:row>16</xdr:row>
                    <xdr:rowOff>0</xdr:rowOff>
                  </from>
                  <to>
                    <xdr:col>13</xdr:col>
                    <xdr:colOff>0</xdr:colOff>
                    <xdr:row>17</xdr:row>
                    <xdr:rowOff>0</xdr:rowOff>
                  </to>
                </anchor>
              </controlPr>
            </control>
          </mc:Choice>
        </mc:AlternateContent>
        <mc:AlternateContent xmlns:mc="http://schemas.openxmlformats.org/markup-compatibility/2006">
          <mc:Choice Requires="x14">
            <control shapeId="3142" r:id="rId40" name="Option Button 70">
              <controlPr defaultSize="0" autoFill="0" autoLine="0" autoPict="0">
                <anchor moveWithCells="1">
                  <from>
                    <xdr:col>7</xdr:col>
                    <xdr:colOff>298450</xdr:colOff>
                    <xdr:row>16</xdr:row>
                    <xdr:rowOff>88900</xdr:rowOff>
                  </from>
                  <to>
                    <xdr:col>7</xdr:col>
                    <xdr:colOff>622300</xdr:colOff>
                    <xdr:row>16</xdr:row>
                    <xdr:rowOff>304800</xdr:rowOff>
                  </to>
                </anchor>
              </controlPr>
            </control>
          </mc:Choice>
        </mc:AlternateContent>
        <mc:AlternateContent xmlns:mc="http://schemas.openxmlformats.org/markup-compatibility/2006">
          <mc:Choice Requires="x14">
            <control shapeId="3143" r:id="rId41" name="Option Button 71">
              <controlPr defaultSize="0" autoFill="0" autoLine="0" autoPict="0">
                <anchor moveWithCells="1">
                  <from>
                    <xdr:col>8</xdr:col>
                    <xdr:colOff>292100</xdr:colOff>
                    <xdr:row>16</xdr:row>
                    <xdr:rowOff>88900</xdr:rowOff>
                  </from>
                  <to>
                    <xdr:col>8</xdr:col>
                    <xdr:colOff>609600</xdr:colOff>
                    <xdr:row>16</xdr:row>
                    <xdr:rowOff>304800</xdr:rowOff>
                  </to>
                </anchor>
              </controlPr>
            </control>
          </mc:Choice>
        </mc:AlternateContent>
        <mc:AlternateContent xmlns:mc="http://schemas.openxmlformats.org/markup-compatibility/2006">
          <mc:Choice Requires="x14">
            <control shapeId="3144" r:id="rId42" name="Option Button 72">
              <controlPr defaultSize="0" autoFill="0" autoLine="0" autoPict="0">
                <anchor moveWithCells="1">
                  <from>
                    <xdr:col>9</xdr:col>
                    <xdr:colOff>298450</xdr:colOff>
                    <xdr:row>16</xdr:row>
                    <xdr:rowOff>88900</xdr:rowOff>
                  </from>
                  <to>
                    <xdr:col>9</xdr:col>
                    <xdr:colOff>622300</xdr:colOff>
                    <xdr:row>16</xdr:row>
                    <xdr:rowOff>304800</xdr:rowOff>
                  </to>
                </anchor>
              </controlPr>
            </control>
          </mc:Choice>
        </mc:AlternateContent>
        <mc:AlternateContent xmlns:mc="http://schemas.openxmlformats.org/markup-compatibility/2006">
          <mc:Choice Requires="x14">
            <control shapeId="3145" r:id="rId43" name="Option Button 73">
              <controlPr defaultSize="0" autoFill="0" autoLine="0" autoPict="0">
                <anchor moveWithCells="1">
                  <from>
                    <xdr:col>10</xdr:col>
                    <xdr:colOff>292100</xdr:colOff>
                    <xdr:row>16</xdr:row>
                    <xdr:rowOff>88900</xdr:rowOff>
                  </from>
                  <to>
                    <xdr:col>10</xdr:col>
                    <xdr:colOff>609600</xdr:colOff>
                    <xdr:row>16</xdr:row>
                    <xdr:rowOff>304800</xdr:rowOff>
                  </to>
                </anchor>
              </controlPr>
            </control>
          </mc:Choice>
        </mc:AlternateContent>
        <mc:AlternateContent xmlns:mc="http://schemas.openxmlformats.org/markup-compatibility/2006">
          <mc:Choice Requires="x14">
            <control shapeId="3146" r:id="rId44" name="Option Button 74">
              <controlPr defaultSize="0" autoFill="0" autoLine="0" autoPict="0">
                <anchor moveWithCells="1">
                  <from>
                    <xdr:col>11</xdr:col>
                    <xdr:colOff>292100</xdr:colOff>
                    <xdr:row>16</xdr:row>
                    <xdr:rowOff>88900</xdr:rowOff>
                  </from>
                  <to>
                    <xdr:col>11</xdr:col>
                    <xdr:colOff>609600</xdr:colOff>
                    <xdr:row>16</xdr:row>
                    <xdr:rowOff>304800</xdr:rowOff>
                  </to>
                </anchor>
              </controlPr>
            </control>
          </mc:Choice>
        </mc:AlternateContent>
        <mc:AlternateContent xmlns:mc="http://schemas.openxmlformats.org/markup-compatibility/2006">
          <mc:Choice Requires="x14">
            <control shapeId="3147" r:id="rId45" name="Option Button 75">
              <controlPr defaultSize="0" autoFill="0" autoLine="0" autoPict="0">
                <anchor moveWithCells="1">
                  <from>
                    <xdr:col>12</xdr:col>
                    <xdr:colOff>247650</xdr:colOff>
                    <xdr:row>16</xdr:row>
                    <xdr:rowOff>88900</xdr:rowOff>
                  </from>
                  <to>
                    <xdr:col>12</xdr:col>
                    <xdr:colOff>571500</xdr:colOff>
                    <xdr:row>16</xdr:row>
                    <xdr:rowOff>304800</xdr:rowOff>
                  </to>
                </anchor>
              </controlPr>
            </control>
          </mc:Choice>
        </mc:AlternateContent>
        <mc:AlternateContent xmlns:mc="http://schemas.openxmlformats.org/markup-compatibility/2006">
          <mc:Choice Requires="x14">
            <control shapeId="3156" r:id="rId46" name="Group Box 84">
              <controlPr defaultSize="0" autoFill="0" autoPict="0">
                <anchor moveWithCells="1">
                  <from>
                    <xdr:col>7</xdr:col>
                    <xdr:colOff>0</xdr:colOff>
                    <xdr:row>21</xdr:row>
                    <xdr:rowOff>0</xdr:rowOff>
                  </from>
                  <to>
                    <xdr:col>12</xdr:col>
                    <xdr:colOff>0</xdr:colOff>
                    <xdr:row>22</xdr:row>
                    <xdr:rowOff>0</xdr:rowOff>
                  </to>
                </anchor>
              </controlPr>
            </control>
          </mc:Choice>
        </mc:AlternateContent>
        <mc:AlternateContent xmlns:mc="http://schemas.openxmlformats.org/markup-compatibility/2006">
          <mc:Choice Requires="x14">
            <control shapeId="3163" r:id="rId47" name="Option Button 91">
              <controlPr defaultSize="0" autoFill="0" autoLine="0" autoPict="0">
                <anchor moveWithCells="1">
                  <from>
                    <xdr:col>7</xdr:col>
                    <xdr:colOff>285750</xdr:colOff>
                    <xdr:row>21</xdr:row>
                    <xdr:rowOff>88900</xdr:rowOff>
                  </from>
                  <to>
                    <xdr:col>7</xdr:col>
                    <xdr:colOff>590550</xdr:colOff>
                    <xdr:row>21</xdr:row>
                    <xdr:rowOff>304800</xdr:rowOff>
                  </to>
                </anchor>
              </controlPr>
            </control>
          </mc:Choice>
        </mc:AlternateContent>
        <mc:AlternateContent xmlns:mc="http://schemas.openxmlformats.org/markup-compatibility/2006">
          <mc:Choice Requires="x14">
            <control shapeId="3164" r:id="rId48" name="Option Button 92">
              <controlPr defaultSize="0" autoFill="0" autoLine="0" autoPict="0">
                <anchor moveWithCells="1">
                  <from>
                    <xdr:col>8</xdr:col>
                    <xdr:colOff>279400</xdr:colOff>
                    <xdr:row>21</xdr:row>
                    <xdr:rowOff>88900</xdr:rowOff>
                  </from>
                  <to>
                    <xdr:col>8</xdr:col>
                    <xdr:colOff>584200</xdr:colOff>
                    <xdr:row>21</xdr:row>
                    <xdr:rowOff>304800</xdr:rowOff>
                  </to>
                </anchor>
              </controlPr>
            </control>
          </mc:Choice>
        </mc:AlternateContent>
        <mc:AlternateContent xmlns:mc="http://schemas.openxmlformats.org/markup-compatibility/2006">
          <mc:Choice Requires="x14">
            <control shapeId="3165" r:id="rId49" name="Option Button 93">
              <controlPr defaultSize="0" autoFill="0" autoLine="0" autoPict="0">
                <anchor moveWithCells="1">
                  <from>
                    <xdr:col>9</xdr:col>
                    <xdr:colOff>285750</xdr:colOff>
                    <xdr:row>21</xdr:row>
                    <xdr:rowOff>88900</xdr:rowOff>
                  </from>
                  <to>
                    <xdr:col>9</xdr:col>
                    <xdr:colOff>590550</xdr:colOff>
                    <xdr:row>21</xdr:row>
                    <xdr:rowOff>304800</xdr:rowOff>
                  </to>
                </anchor>
              </controlPr>
            </control>
          </mc:Choice>
        </mc:AlternateContent>
        <mc:AlternateContent xmlns:mc="http://schemas.openxmlformats.org/markup-compatibility/2006">
          <mc:Choice Requires="x14">
            <control shapeId="3166" r:id="rId50" name="Option Button 94">
              <controlPr defaultSize="0" autoFill="0" autoLine="0" autoPict="0">
                <anchor moveWithCells="1">
                  <from>
                    <xdr:col>10</xdr:col>
                    <xdr:colOff>279400</xdr:colOff>
                    <xdr:row>21</xdr:row>
                    <xdr:rowOff>88900</xdr:rowOff>
                  </from>
                  <to>
                    <xdr:col>10</xdr:col>
                    <xdr:colOff>584200</xdr:colOff>
                    <xdr:row>21</xdr:row>
                    <xdr:rowOff>304800</xdr:rowOff>
                  </to>
                </anchor>
              </controlPr>
            </control>
          </mc:Choice>
        </mc:AlternateContent>
        <mc:AlternateContent xmlns:mc="http://schemas.openxmlformats.org/markup-compatibility/2006">
          <mc:Choice Requires="x14">
            <control shapeId="3167" r:id="rId51" name="Option Button 95">
              <controlPr defaultSize="0" autoFill="0" autoLine="0" autoPict="0">
                <anchor moveWithCells="1">
                  <from>
                    <xdr:col>11</xdr:col>
                    <xdr:colOff>279400</xdr:colOff>
                    <xdr:row>21</xdr:row>
                    <xdr:rowOff>88900</xdr:rowOff>
                  </from>
                  <to>
                    <xdr:col>11</xdr:col>
                    <xdr:colOff>584200</xdr:colOff>
                    <xdr:row>21</xdr:row>
                    <xdr:rowOff>304800</xdr:rowOff>
                  </to>
                </anchor>
              </controlPr>
            </control>
          </mc:Choice>
        </mc:AlternateContent>
      </controls>
    </mc:Choice>
  </mc:AlternateConten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Tabelle40">
    <tabColor theme="5" tint="0.79998168889431442"/>
  </sheetPr>
  <dimension ref="B1:I23"/>
  <sheetViews>
    <sheetView showGridLines="0" zoomScale="80" zoomScaleNormal="80" workbookViewId="0">
      <selection activeCell="E24" sqref="E24"/>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295</v>
      </c>
    </row>
    <row r="5" spans="2:9" x14ac:dyDescent="0.35">
      <c r="B5" s="92" t="s">
        <v>101</v>
      </c>
    </row>
    <row r="6" spans="2:9" ht="109.5" customHeight="1" x14ac:dyDescent="0.35">
      <c r="B6" s="354" t="s">
        <v>296</v>
      </c>
      <c r="C6" s="354"/>
      <c r="D6" s="354"/>
      <c r="E6" s="354"/>
      <c r="F6" s="354"/>
      <c r="G6" s="354"/>
      <c r="H6" s="354"/>
      <c r="I6" s="354"/>
    </row>
    <row r="7" spans="2:9" ht="7" customHeight="1" x14ac:dyDescent="0.35">
      <c r="B7" s="127"/>
      <c r="C7" s="127"/>
      <c r="D7" s="127"/>
      <c r="E7" s="127"/>
      <c r="F7" s="127"/>
      <c r="G7" s="127"/>
      <c r="H7" s="127"/>
    </row>
    <row r="8" spans="2:9" s="128" customFormat="1" ht="15" customHeight="1" x14ac:dyDescent="0.35">
      <c r="B8" s="110" t="s">
        <v>102</v>
      </c>
    </row>
    <row r="9" spans="2:9" ht="93" customHeight="1" x14ac:dyDescent="0.35">
      <c r="B9" s="354" t="s">
        <v>297</v>
      </c>
      <c r="C9" s="354"/>
      <c r="D9" s="354"/>
      <c r="E9" s="354"/>
      <c r="F9" s="354"/>
      <c r="G9" s="354"/>
      <c r="H9" s="354"/>
      <c r="I9" s="354"/>
    </row>
    <row r="10" spans="2:9" ht="7" customHeight="1" x14ac:dyDescent="0.35">
      <c r="B10" s="127"/>
      <c r="C10" s="127"/>
      <c r="D10" s="127"/>
      <c r="E10" s="127"/>
      <c r="F10" s="127"/>
      <c r="G10" s="127"/>
      <c r="H10" s="127"/>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x14ac:dyDescent="0.35">
      <c r="B14" t="s">
        <v>78</v>
      </c>
      <c r="C14" t="s">
        <v>191</v>
      </c>
    </row>
    <row r="15" spans="2:9" x14ac:dyDescent="0.35">
      <c r="B15" t="s">
        <v>79</v>
      </c>
      <c r="C15" s="130">
        <v>69</v>
      </c>
    </row>
    <row r="16" spans="2:9" x14ac:dyDescent="0.35">
      <c r="B16" t="s">
        <v>81</v>
      </c>
      <c r="C16" s="88" t="s">
        <v>136</v>
      </c>
    </row>
    <row r="17" spans="2:9" ht="7" customHeight="1" x14ac:dyDescent="0.35"/>
    <row r="18" spans="2:9" x14ac:dyDescent="0.35">
      <c r="B18" s="357" t="s">
        <v>143</v>
      </c>
      <c r="C18" s="359"/>
      <c r="D18" s="359"/>
    </row>
    <row r="20" spans="2:9" x14ac:dyDescent="0.35">
      <c r="B20" s="110" t="s">
        <v>103</v>
      </c>
    </row>
    <row r="21" spans="2:9" ht="30" customHeight="1" x14ac:dyDescent="0.35">
      <c r="B21" s="111"/>
      <c r="C21" s="273"/>
      <c r="D21" s="273"/>
      <c r="E21" s="273"/>
      <c r="F21" s="273"/>
      <c r="G21" s="273"/>
      <c r="H21" s="273"/>
      <c r="I21" s="273"/>
    </row>
    <row r="22" spans="2:9" x14ac:dyDescent="0.35">
      <c r="B22" s="111"/>
      <c r="C22" s="273"/>
      <c r="D22" s="273"/>
      <c r="E22" s="273"/>
      <c r="F22" s="273"/>
      <c r="G22" s="273"/>
      <c r="H22" s="273"/>
      <c r="I22" s="273"/>
    </row>
    <row r="23" spans="2:9" x14ac:dyDescent="0.35">
      <c r="E23" s="204" t="s">
        <v>375</v>
      </c>
    </row>
  </sheetData>
  <sheetProtection sheet="1" objects="1" scenarios="1"/>
  <mergeCells count="6">
    <mergeCell ref="C22:I22"/>
    <mergeCell ref="C12:I12"/>
    <mergeCell ref="B6:I6"/>
    <mergeCell ref="B9:I9"/>
    <mergeCell ref="B18:D18"/>
    <mergeCell ref="C21:I21"/>
  </mergeCells>
  <hyperlinks>
    <hyperlink ref="C16" r:id="rId1" location="page=73" xr:uid="{00000000-0004-0000-2700-000000000000}"/>
    <hyperlink ref="B18" location="Interface!A1" display="←Back to interface" xr:uid="{00000000-0004-0000-2700-000001000000}"/>
    <hyperlink ref="B18:C18" location="'2 Cycling Infrastructure'!A1" display="← Back to 1 Eco-tourism" xr:uid="{00000000-0004-0000-2700-000002000000}"/>
    <hyperlink ref="B18:D18" location="'4 Bike rental schemes'!A1" display="← Back to 4 Bike rental schemes" xr:uid="{00000000-0004-0000-2700-000003000000}"/>
  </hyperlinks>
  <pageMargins left="0.7" right="0.7" top="0.78740157499999996" bottom="0.78740157499999996" header="0.3" footer="0.3"/>
  <pageSetup paperSize="9" orientation="portrait" r:id="rId2"/>
  <drawing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Tabelle41">
    <tabColor theme="5" tint="0.79998168889431442"/>
  </sheetPr>
  <dimension ref="B1:I23"/>
  <sheetViews>
    <sheetView showGridLines="0" zoomScale="80" zoomScaleNormal="80" workbookViewId="0">
      <selection activeCell="E24" sqref="E24"/>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118</v>
      </c>
    </row>
    <row r="5" spans="2:9" x14ac:dyDescent="0.35">
      <c r="B5" s="92" t="s">
        <v>101</v>
      </c>
    </row>
    <row r="6" spans="2:9" ht="49.5" customHeight="1" x14ac:dyDescent="0.35">
      <c r="B6" s="354" t="s">
        <v>298</v>
      </c>
      <c r="C6" s="354"/>
      <c r="D6" s="354"/>
      <c r="E6" s="354"/>
      <c r="F6" s="354"/>
      <c r="G6" s="354"/>
      <c r="H6" s="354"/>
      <c r="I6" s="354"/>
    </row>
    <row r="7" spans="2:9" ht="7" customHeight="1" x14ac:dyDescent="0.35">
      <c r="B7" s="112"/>
      <c r="C7" s="112"/>
      <c r="D7" s="112"/>
      <c r="E7" s="112"/>
      <c r="F7" s="112"/>
      <c r="G7" s="112"/>
      <c r="H7" s="112"/>
    </row>
    <row r="8" spans="2:9" s="113" customFormat="1" ht="15" customHeight="1" x14ac:dyDescent="0.35">
      <c r="B8" s="110" t="s">
        <v>102</v>
      </c>
    </row>
    <row r="9" spans="2:9" ht="95.15" customHeight="1" x14ac:dyDescent="0.35">
      <c r="B9" s="354" t="s">
        <v>299</v>
      </c>
      <c r="C9" s="354"/>
      <c r="D9" s="354"/>
      <c r="E9" s="354"/>
      <c r="F9" s="354"/>
      <c r="G9" s="354"/>
      <c r="H9" s="354"/>
      <c r="I9" s="354"/>
    </row>
    <row r="10" spans="2:9" ht="7" customHeight="1" x14ac:dyDescent="0.35">
      <c r="B10" s="112"/>
      <c r="C10" s="112"/>
      <c r="D10" s="112"/>
      <c r="E10" s="112"/>
      <c r="F10" s="112"/>
      <c r="G10" s="112"/>
      <c r="H10" s="112"/>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x14ac:dyDescent="0.35">
      <c r="B14" t="s">
        <v>78</v>
      </c>
      <c r="C14" t="s">
        <v>191</v>
      </c>
    </row>
    <row r="15" spans="2:9" x14ac:dyDescent="0.35">
      <c r="B15" t="s">
        <v>79</v>
      </c>
      <c r="C15" s="120">
        <v>70</v>
      </c>
    </row>
    <row r="16" spans="2:9" x14ac:dyDescent="0.35">
      <c r="B16" t="s">
        <v>81</v>
      </c>
      <c r="C16" s="88" t="s">
        <v>136</v>
      </c>
    </row>
    <row r="17" spans="2:9" ht="7" customHeight="1" x14ac:dyDescent="0.35"/>
    <row r="18" spans="2:9" x14ac:dyDescent="0.35">
      <c r="B18" s="357" t="s">
        <v>143</v>
      </c>
      <c r="C18" s="359"/>
      <c r="D18" s="359"/>
    </row>
    <row r="20" spans="2:9" x14ac:dyDescent="0.35">
      <c r="B20" s="110" t="s">
        <v>103</v>
      </c>
    </row>
    <row r="21" spans="2:9" ht="30" customHeight="1" x14ac:dyDescent="0.35">
      <c r="B21" s="111"/>
      <c r="C21" s="273"/>
      <c r="D21" s="273"/>
      <c r="E21" s="273"/>
      <c r="F21" s="273"/>
      <c r="G21" s="273"/>
      <c r="H21" s="273"/>
      <c r="I21" s="273"/>
    </row>
    <row r="22" spans="2:9" x14ac:dyDescent="0.35">
      <c r="B22" s="111"/>
      <c r="C22" s="273"/>
      <c r="D22" s="273"/>
      <c r="E22" s="273"/>
      <c r="F22" s="273"/>
      <c r="G22" s="273"/>
      <c r="H22" s="273"/>
      <c r="I22" s="273"/>
    </row>
    <row r="23" spans="2:9" x14ac:dyDescent="0.35">
      <c r="E23" s="204" t="s">
        <v>375</v>
      </c>
    </row>
  </sheetData>
  <sheetProtection sheet="1" objects="1" scenarios="1"/>
  <mergeCells count="6">
    <mergeCell ref="C22:I22"/>
    <mergeCell ref="B6:I6"/>
    <mergeCell ref="B9:I9"/>
    <mergeCell ref="B18:D18"/>
    <mergeCell ref="C21:I21"/>
    <mergeCell ref="C12:I12"/>
  </mergeCells>
  <hyperlinks>
    <hyperlink ref="C16" r:id="rId1" location="page=74" xr:uid="{00000000-0004-0000-2800-000000000000}"/>
    <hyperlink ref="B18" location="Interface!A1" display="←Back to interface" xr:uid="{00000000-0004-0000-2800-000001000000}"/>
    <hyperlink ref="B18:C18" location="'2 Cycling Infrastructure'!A1" display="← Back to 1 Eco-tourism" xr:uid="{00000000-0004-0000-2800-000002000000}"/>
    <hyperlink ref="B18:D18" location="'4 Bike rental schemes'!A1" display="← Back to 4 Bike rental schemes" xr:uid="{00000000-0004-0000-2800-000003000000}"/>
  </hyperlinks>
  <pageMargins left="0.7" right="0.7" top="0.78740157499999996" bottom="0.78740157499999996" header="0.3" footer="0.3"/>
  <pageSetup paperSize="9" orientation="portrait" r:id="rId2"/>
  <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Tabelle42">
    <tabColor theme="5" tint="0.79998168889431442"/>
  </sheetPr>
  <dimension ref="B1:I23"/>
  <sheetViews>
    <sheetView showGridLines="0" zoomScale="80" zoomScaleNormal="80" workbookViewId="0">
      <selection activeCell="E24" sqref="E24"/>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300</v>
      </c>
    </row>
    <row r="5" spans="2:9" x14ac:dyDescent="0.35">
      <c r="B5" s="92" t="s">
        <v>101</v>
      </c>
    </row>
    <row r="6" spans="2:9" ht="90.75" customHeight="1" x14ac:dyDescent="0.35">
      <c r="B6" s="354" t="s">
        <v>301</v>
      </c>
      <c r="C6" s="354"/>
      <c r="D6" s="354"/>
      <c r="E6" s="354"/>
      <c r="F6" s="354"/>
      <c r="G6" s="354"/>
      <c r="H6" s="354"/>
      <c r="I6" s="354"/>
    </row>
    <row r="7" spans="2:9" ht="7" customHeight="1" x14ac:dyDescent="0.35">
      <c r="B7" s="127"/>
      <c r="C7" s="127"/>
      <c r="D7" s="127"/>
      <c r="E7" s="127"/>
      <c r="F7" s="127"/>
      <c r="G7" s="127"/>
      <c r="H7" s="127"/>
    </row>
    <row r="8" spans="2:9" s="128" customFormat="1" ht="15" customHeight="1" x14ac:dyDescent="0.35">
      <c r="B8" s="110" t="s">
        <v>102</v>
      </c>
    </row>
    <row r="9" spans="2:9" ht="95.15" customHeight="1" x14ac:dyDescent="0.35">
      <c r="B9" s="354" t="s">
        <v>302</v>
      </c>
      <c r="C9" s="354"/>
      <c r="D9" s="354"/>
      <c r="E9" s="354"/>
      <c r="F9" s="354"/>
      <c r="G9" s="354"/>
      <c r="H9" s="354"/>
      <c r="I9" s="354"/>
    </row>
    <row r="10" spans="2:9" ht="7" customHeight="1" x14ac:dyDescent="0.35">
      <c r="B10" s="127"/>
      <c r="C10" s="127"/>
      <c r="D10" s="127"/>
      <c r="E10" s="127"/>
      <c r="F10" s="127"/>
      <c r="G10" s="127"/>
      <c r="H10" s="127"/>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x14ac:dyDescent="0.35">
      <c r="B14" t="s">
        <v>78</v>
      </c>
      <c r="C14" t="s">
        <v>128</v>
      </c>
    </row>
    <row r="15" spans="2:9" x14ac:dyDescent="0.35">
      <c r="B15" t="s">
        <v>79</v>
      </c>
      <c r="C15" s="130">
        <v>10</v>
      </c>
    </row>
    <row r="16" spans="2:9" x14ac:dyDescent="0.35">
      <c r="B16" t="s">
        <v>81</v>
      </c>
      <c r="C16" s="88" t="s">
        <v>136</v>
      </c>
    </row>
    <row r="17" spans="2:9" ht="7" customHeight="1" x14ac:dyDescent="0.35"/>
    <row r="18" spans="2:9" x14ac:dyDescent="0.35">
      <c r="B18" s="357" t="s">
        <v>143</v>
      </c>
      <c r="C18" s="359"/>
      <c r="D18" s="359"/>
    </row>
    <row r="20" spans="2:9" x14ac:dyDescent="0.35">
      <c r="B20" s="110" t="s">
        <v>103</v>
      </c>
    </row>
    <row r="21" spans="2:9" ht="30" customHeight="1" x14ac:dyDescent="0.35">
      <c r="B21" s="111"/>
      <c r="C21" s="273"/>
      <c r="D21" s="273"/>
      <c r="E21" s="273"/>
      <c r="F21" s="273"/>
      <c r="G21" s="273"/>
      <c r="H21" s="273"/>
      <c r="I21" s="273"/>
    </row>
    <row r="22" spans="2:9" x14ac:dyDescent="0.35">
      <c r="B22" s="111"/>
      <c r="C22" s="273"/>
      <c r="D22" s="273"/>
      <c r="E22" s="273"/>
      <c r="F22" s="273"/>
      <c r="G22" s="273"/>
      <c r="H22" s="273"/>
      <c r="I22" s="273"/>
    </row>
    <row r="23" spans="2:9" x14ac:dyDescent="0.35">
      <c r="E23" s="204" t="s">
        <v>375</v>
      </c>
    </row>
  </sheetData>
  <sheetProtection sheet="1" objects="1" scenarios="1"/>
  <mergeCells count="6">
    <mergeCell ref="C22:I22"/>
    <mergeCell ref="C12:I12"/>
    <mergeCell ref="B6:I6"/>
    <mergeCell ref="B9:I9"/>
    <mergeCell ref="B18:D18"/>
    <mergeCell ref="C21:I21"/>
  </mergeCells>
  <hyperlinks>
    <hyperlink ref="C16" r:id="rId1" location="page=14" xr:uid="{00000000-0004-0000-2900-000000000000}"/>
    <hyperlink ref="B18" location="Interface!A1" display="←Back to interface" xr:uid="{00000000-0004-0000-2900-000001000000}"/>
    <hyperlink ref="B18:C18" location="'2 Cycling Infrastructure'!A1" display="← Back to 1 Eco-tourism" xr:uid="{00000000-0004-0000-2900-000002000000}"/>
    <hyperlink ref="B18:D18" location="'4 Bike rental schemes'!A1" display="← Back to 4 Bike rental schemes" xr:uid="{00000000-0004-0000-2900-000003000000}"/>
  </hyperlinks>
  <pageMargins left="0.7" right="0.7" top="0.78740157499999996" bottom="0.78740157499999996" header="0.3" footer="0.3"/>
  <pageSetup paperSize="9" orientation="portrait" r:id="rId2"/>
  <drawing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belle43">
    <tabColor theme="5" tint="0.79998168889431442"/>
  </sheetPr>
  <dimension ref="B1:I23"/>
  <sheetViews>
    <sheetView showGridLines="0" zoomScale="80" zoomScaleNormal="80" workbookViewId="0">
      <selection activeCell="E24" sqref="E24"/>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304</v>
      </c>
    </row>
    <row r="5" spans="2:9" x14ac:dyDescent="0.35">
      <c r="B5" s="92" t="s">
        <v>101</v>
      </c>
    </row>
    <row r="6" spans="2:9" ht="228" customHeight="1" x14ac:dyDescent="0.35">
      <c r="B6" s="354" t="s">
        <v>305</v>
      </c>
      <c r="C6" s="354"/>
      <c r="D6" s="354"/>
      <c r="E6" s="354"/>
      <c r="F6" s="354"/>
      <c r="G6" s="354"/>
      <c r="H6" s="354"/>
      <c r="I6" s="354"/>
    </row>
    <row r="7" spans="2:9" ht="7" customHeight="1" x14ac:dyDescent="0.35">
      <c r="B7" s="112"/>
      <c r="C7" s="112"/>
      <c r="D7" s="112"/>
      <c r="E7" s="112"/>
      <c r="F7" s="112"/>
      <c r="G7" s="112"/>
      <c r="H7" s="112"/>
    </row>
    <row r="8" spans="2:9" s="113" customFormat="1" ht="15" customHeight="1" x14ac:dyDescent="0.35">
      <c r="B8" s="110" t="s">
        <v>102</v>
      </c>
    </row>
    <row r="9" spans="2:9" ht="95.15" customHeight="1" x14ac:dyDescent="0.35">
      <c r="B9" s="354" t="s">
        <v>306</v>
      </c>
      <c r="C9" s="354"/>
      <c r="D9" s="354"/>
      <c r="E9" s="354"/>
      <c r="F9" s="354"/>
      <c r="G9" s="354"/>
      <c r="H9" s="354"/>
      <c r="I9" s="354"/>
    </row>
    <row r="10" spans="2:9" ht="7" customHeight="1" x14ac:dyDescent="0.35">
      <c r="B10" s="112"/>
      <c r="C10" s="112"/>
      <c r="D10" s="112"/>
      <c r="E10" s="112"/>
      <c r="F10" s="112"/>
      <c r="G10" s="112"/>
      <c r="H10" s="112"/>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x14ac:dyDescent="0.35">
      <c r="B14" t="s">
        <v>78</v>
      </c>
      <c r="C14" t="s">
        <v>180</v>
      </c>
    </row>
    <row r="15" spans="2:9" x14ac:dyDescent="0.35">
      <c r="B15" t="s">
        <v>79</v>
      </c>
      <c r="C15" s="114">
        <v>76</v>
      </c>
    </row>
    <row r="16" spans="2:9" x14ac:dyDescent="0.35">
      <c r="B16" t="s">
        <v>81</v>
      </c>
      <c r="C16" s="88" t="s">
        <v>136</v>
      </c>
    </row>
    <row r="17" spans="2:9" ht="7" customHeight="1" x14ac:dyDescent="0.35"/>
    <row r="18" spans="2:9" x14ac:dyDescent="0.35">
      <c r="B18" s="347" t="s">
        <v>142</v>
      </c>
      <c r="C18" s="347"/>
      <c r="D18" s="347"/>
      <c r="E18" s="347"/>
    </row>
    <row r="20" spans="2:9" x14ac:dyDescent="0.35">
      <c r="B20" s="110" t="s">
        <v>103</v>
      </c>
    </row>
    <row r="21" spans="2:9" ht="30" customHeight="1" x14ac:dyDescent="0.35">
      <c r="B21" s="111" t="s">
        <v>70</v>
      </c>
      <c r="C21" s="354" t="s">
        <v>365</v>
      </c>
      <c r="D21" s="354"/>
      <c r="E21" s="354"/>
      <c r="F21" s="354"/>
      <c r="G21" s="354"/>
      <c r="H21" s="354"/>
      <c r="I21" s="354"/>
    </row>
    <row r="22" spans="2:9" x14ac:dyDescent="0.35">
      <c r="B22" s="111"/>
      <c r="C22" s="273"/>
      <c r="D22" s="273"/>
      <c r="E22" s="273"/>
      <c r="F22" s="273"/>
      <c r="G22" s="273"/>
      <c r="H22" s="273"/>
      <c r="I22" s="273"/>
    </row>
    <row r="23" spans="2:9" x14ac:dyDescent="0.35">
      <c r="E23" s="204" t="s">
        <v>375</v>
      </c>
    </row>
  </sheetData>
  <sheetProtection sheet="1" objects="1" scenarios="1"/>
  <mergeCells count="6">
    <mergeCell ref="C22:I22"/>
    <mergeCell ref="B6:I6"/>
    <mergeCell ref="B9:I9"/>
    <mergeCell ref="C21:I21"/>
    <mergeCell ref="B18:E18"/>
    <mergeCell ref="C12:I12"/>
  </mergeCells>
  <hyperlinks>
    <hyperlink ref="C16" r:id="rId1" location="page=80" xr:uid="{00000000-0004-0000-2A00-000000000000}"/>
    <hyperlink ref="B18" location="Interface!A1" display="←Back to interface" xr:uid="{00000000-0004-0000-2A00-000001000000}"/>
    <hyperlink ref="B18:C18" location="'2 Cycling Infrastructure'!A1" display="← Back to 1 Eco-tourism" xr:uid="{00000000-0004-0000-2A00-000002000000}"/>
    <hyperlink ref="B18:D18" location="'5 Accommodation and Gastronomy'!A1" display="← Back to 5 Accommodation and Gastronomy" xr:uid="{00000000-0004-0000-2A00-000003000000}"/>
    <hyperlink ref="B21" r:id="rId2" xr:uid="{00000000-0004-0000-2A00-000004000000}"/>
  </hyperlinks>
  <pageMargins left="0.7" right="0.7" top="0.78740157499999996" bottom="0.78740157499999996" header="0.3" footer="0.3"/>
  <pageSetup paperSize="9" orientation="portrait" r:id="rId3"/>
  <drawing r:id="rId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belle44">
    <tabColor theme="5" tint="0.79998168889431442"/>
  </sheetPr>
  <dimension ref="B1:I23"/>
  <sheetViews>
    <sheetView showGridLines="0" zoomScale="80" zoomScaleNormal="80" workbookViewId="0">
      <selection activeCell="E24" sqref="E24"/>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307</v>
      </c>
    </row>
    <row r="5" spans="2:9" x14ac:dyDescent="0.35">
      <c r="B5" s="92" t="s">
        <v>101</v>
      </c>
    </row>
    <row r="6" spans="2:9" ht="150.75" customHeight="1" x14ac:dyDescent="0.35">
      <c r="B6" s="354" t="s">
        <v>308</v>
      </c>
      <c r="C6" s="354"/>
      <c r="D6" s="354"/>
      <c r="E6" s="354"/>
      <c r="F6" s="354"/>
      <c r="G6" s="354"/>
      <c r="H6" s="354"/>
      <c r="I6" s="354"/>
    </row>
    <row r="7" spans="2:9" ht="7" customHeight="1" x14ac:dyDescent="0.35">
      <c r="B7" s="131"/>
      <c r="C7" s="131"/>
      <c r="D7" s="131"/>
      <c r="E7" s="131"/>
      <c r="F7" s="131"/>
      <c r="G7" s="131"/>
      <c r="H7" s="131"/>
    </row>
    <row r="8" spans="2:9" s="132" customFormat="1" ht="15" customHeight="1" x14ac:dyDescent="0.35">
      <c r="B8" s="110" t="s">
        <v>102</v>
      </c>
    </row>
    <row r="9" spans="2:9" ht="95.15" customHeight="1" x14ac:dyDescent="0.35">
      <c r="B9" s="354" t="s">
        <v>309</v>
      </c>
      <c r="C9" s="354"/>
      <c r="D9" s="354"/>
      <c r="E9" s="354"/>
      <c r="F9" s="354"/>
      <c r="G9" s="354"/>
      <c r="H9" s="354"/>
      <c r="I9" s="354"/>
    </row>
    <row r="10" spans="2:9" ht="7" customHeight="1" x14ac:dyDescent="0.35">
      <c r="B10" s="131"/>
      <c r="C10" s="131"/>
      <c r="D10" s="131"/>
      <c r="E10" s="131"/>
      <c r="F10" s="131"/>
      <c r="G10" s="131"/>
      <c r="H10" s="131"/>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x14ac:dyDescent="0.35">
      <c r="B14" t="s">
        <v>78</v>
      </c>
      <c r="C14" t="s">
        <v>180</v>
      </c>
    </row>
    <row r="15" spans="2:9" x14ac:dyDescent="0.35">
      <c r="B15" t="s">
        <v>79</v>
      </c>
      <c r="C15" s="133">
        <v>82</v>
      </c>
    </row>
    <row r="16" spans="2:9" x14ac:dyDescent="0.35">
      <c r="B16" t="s">
        <v>81</v>
      </c>
      <c r="C16" s="88" t="s">
        <v>136</v>
      </c>
    </row>
    <row r="17" spans="2:9" ht="7" customHeight="1" x14ac:dyDescent="0.35"/>
    <row r="18" spans="2:9" x14ac:dyDescent="0.35">
      <c r="B18" s="347" t="s">
        <v>142</v>
      </c>
      <c r="C18" s="347"/>
      <c r="D18" s="347"/>
      <c r="E18" s="347"/>
    </row>
    <row r="20" spans="2:9" x14ac:dyDescent="0.35">
      <c r="B20" s="110" t="s">
        <v>103</v>
      </c>
    </row>
    <row r="21" spans="2:9" ht="30" customHeight="1" x14ac:dyDescent="0.35">
      <c r="B21" s="111" t="s">
        <v>70</v>
      </c>
      <c r="C21" s="354" t="s">
        <v>365</v>
      </c>
      <c r="D21" s="354"/>
      <c r="E21" s="354"/>
      <c r="F21" s="354"/>
      <c r="G21" s="354"/>
      <c r="H21" s="354"/>
      <c r="I21" s="354"/>
    </row>
    <row r="22" spans="2:9" x14ac:dyDescent="0.35">
      <c r="B22" s="111"/>
      <c r="C22" s="273"/>
      <c r="D22" s="273"/>
      <c r="E22" s="273"/>
      <c r="F22" s="273"/>
      <c r="G22" s="273"/>
      <c r="H22" s="273"/>
      <c r="I22" s="273"/>
    </row>
    <row r="23" spans="2:9" x14ac:dyDescent="0.35">
      <c r="E23" s="204" t="s">
        <v>375</v>
      </c>
    </row>
  </sheetData>
  <sheetProtection sheet="1" objects="1" scenarios="1"/>
  <mergeCells count="6">
    <mergeCell ref="B6:I6"/>
    <mergeCell ref="B9:I9"/>
    <mergeCell ref="C21:I21"/>
    <mergeCell ref="C22:I22"/>
    <mergeCell ref="B18:E18"/>
    <mergeCell ref="C12:I12"/>
  </mergeCells>
  <hyperlinks>
    <hyperlink ref="C16" r:id="rId1" location="page=86" xr:uid="{00000000-0004-0000-2B00-000000000000}"/>
    <hyperlink ref="B18" location="Interface!A1" display="←Back to interface" xr:uid="{00000000-0004-0000-2B00-000001000000}"/>
    <hyperlink ref="B18:C18" location="'2 Cycling Infrastructure'!A1" display="← Back to 1 Eco-tourism" xr:uid="{00000000-0004-0000-2B00-000002000000}"/>
    <hyperlink ref="B18:D18" location="'5 Accommodation and Gastronomy'!A1" display="← Back to 5 Accommodation and Gastronomy" xr:uid="{00000000-0004-0000-2B00-000003000000}"/>
    <hyperlink ref="B21" r:id="rId2" xr:uid="{00000000-0004-0000-2B00-000004000000}"/>
  </hyperlinks>
  <pageMargins left="0.7" right="0.7" top="0.78740157499999996" bottom="0.78740157499999996" header="0.3" footer="0.3"/>
  <pageSetup paperSize="9" orientation="portrait" r:id="rId3"/>
  <drawing r:id="rId4"/>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Tabelle45">
    <tabColor theme="5" tint="0.79998168889431442"/>
  </sheetPr>
  <dimension ref="B1:I23"/>
  <sheetViews>
    <sheetView showGridLines="0" zoomScale="80" zoomScaleNormal="80" workbookViewId="0">
      <selection activeCell="E24" sqref="E24"/>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119</v>
      </c>
    </row>
    <row r="5" spans="2:9" x14ac:dyDescent="0.35">
      <c r="B5" s="92" t="s">
        <v>101</v>
      </c>
    </row>
    <row r="6" spans="2:9" ht="60.75" customHeight="1" x14ac:dyDescent="0.35">
      <c r="B6" s="354" t="s">
        <v>310</v>
      </c>
      <c r="C6" s="354"/>
      <c r="D6" s="354"/>
      <c r="E6" s="354"/>
      <c r="F6" s="354"/>
      <c r="G6" s="354"/>
      <c r="H6" s="354"/>
      <c r="I6" s="354"/>
    </row>
    <row r="7" spans="2:9" ht="7" customHeight="1" x14ac:dyDescent="0.35">
      <c r="B7" s="112"/>
      <c r="C7" s="112"/>
      <c r="D7" s="112"/>
      <c r="E7" s="112"/>
      <c r="F7" s="112"/>
      <c r="G7" s="112"/>
      <c r="H7" s="112"/>
    </row>
    <row r="8" spans="2:9" s="113" customFormat="1" ht="15" customHeight="1" x14ac:dyDescent="0.35">
      <c r="B8" s="110" t="s">
        <v>102</v>
      </c>
    </row>
    <row r="9" spans="2:9" ht="105.75" customHeight="1" x14ac:dyDescent="0.35">
      <c r="B9" s="354" t="s">
        <v>311</v>
      </c>
      <c r="C9" s="354"/>
      <c r="D9" s="354"/>
      <c r="E9" s="354"/>
      <c r="F9" s="354"/>
      <c r="G9" s="354"/>
      <c r="H9" s="354"/>
      <c r="I9" s="354"/>
    </row>
    <row r="10" spans="2:9" ht="7" customHeight="1" x14ac:dyDescent="0.35">
      <c r="B10" s="112"/>
      <c r="C10" s="112"/>
      <c r="D10" s="112"/>
      <c r="E10" s="112"/>
      <c r="F10" s="112"/>
      <c r="G10" s="112"/>
      <c r="H10" s="112"/>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ht="30.75" customHeight="1" x14ac:dyDescent="0.35">
      <c r="B14" s="98" t="s">
        <v>165</v>
      </c>
      <c r="C14" s="356" t="s">
        <v>166</v>
      </c>
      <c r="D14" s="356"/>
      <c r="E14" s="356"/>
      <c r="F14" s="356"/>
      <c r="G14" s="356"/>
      <c r="H14" s="356"/>
    </row>
    <row r="15" spans="2:9" x14ac:dyDescent="0.35">
      <c r="B15" t="s">
        <v>79</v>
      </c>
      <c r="C15" s="120">
        <v>79</v>
      </c>
    </row>
    <row r="16" spans="2:9" x14ac:dyDescent="0.35">
      <c r="B16" t="s">
        <v>81</v>
      </c>
      <c r="C16" s="88" t="s">
        <v>136</v>
      </c>
    </row>
    <row r="17" spans="2:9" ht="7" customHeight="1" x14ac:dyDescent="0.35"/>
    <row r="18" spans="2:9" x14ac:dyDescent="0.35">
      <c r="B18" s="347" t="s">
        <v>142</v>
      </c>
      <c r="C18" s="347"/>
      <c r="D18" s="347"/>
      <c r="E18" s="347"/>
    </row>
    <row r="20" spans="2:9" x14ac:dyDescent="0.35">
      <c r="B20" s="110" t="s">
        <v>103</v>
      </c>
    </row>
    <row r="21" spans="2:9" ht="30" customHeight="1" x14ac:dyDescent="0.35">
      <c r="B21" s="111"/>
      <c r="C21" s="273"/>
      <c r="D21" s="273"/>
      <c r="E21" s="273"/>
      <c r="F21" s="273"/>
      <c r="G21" s="273"/>
      <c r="H21" s="273"/>
      <c r="I21" s="273"/>
    </row>
    <row r="22" spans="2:9" x14ac:dyDescent="0.35">
      <c r="B22" s="111"/>
      <c r="C22" s="273"/>
      <c r="D22" s="273"/>
      <c r="E22" s="273"/>
      <c r="F22" s="273"/>
      <c r="G22" s="273"/>
      <c r="H22" s="273"/>
      <c r="I22" s="273"/>
    </row>
    <row r="23" spans="2:9" x14ac:dyDescent="0.35">
      <c r="E23" s="204" t="s">
        <v>375</v>
      </c>
    </row>
  </sheetData>
  <sheetProtection sheet="1" objects="1" scenarios="1"/>
  <mergeCells count="7">
    <mergeCell ref="C22:I22"/>
    <mergeCell ref="B6:I6"/>
    <mergeCell ref="B9:I9"/>
    <mergeCell ref="C21:I21"/>
    <mergeCell ref="C14:H14"/>
    <mergeCell ref="B18:E18"/>
    <mergeCell ref="C12:I12"/>
  </mergeCells>
  <hyperlinks>
    <hyperlink ref="C16" r:id="rId1" location="page=83" xr:uid="{00000000-0004-0000-2C00-000000000000}"/>
    <hyperlink ref="B18" location="Interface!A1" display="←Back to interface" xr:uid="{00000000-0004-0000-2C00-000001000000}"/>
    <hyperlink ref="B18:C18" location="'2 Cycling Infrastructure'!A1" display="← Back to 1 Eco-tourism" xr:uid="{00000000-0004-0000-2C00-000002000000}"/>
    <hyperlink ref="B18:D18" location="'5 Accommodation and Gastronomy'!A1" display="← Back to 5 Accommodation and Gastronomy" xr:uid="{00000000-0004-0000-2C00-000003000000}"/>
  </hyperlinks>
  <pageMargins left="0.7" right="0.7" top="0.78740157499999996" bottom="0.78740157499999996" header="0.3" footer="0.3"/>
  <pageSetup paperSize="9" orientation="portrait" r:id="rId2"/>
  <drawing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Tabelle46">
    <tabColor theme="5" tint="0.79998168889431442"/>
  </sheetPr>
  <dimension ref="B1:I23"/>
  <sheetViews>
    <sheetView showGridLines="0" zoomScale="80" zoomScaleNormal="80" workbookViewId="0">
      <selection activeCell="E24" sqref="E24"/>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120</v>
      </c>
    </row>
    <row r="5" spans="2:9" x14ac:dyDescent="0.35">
      <c r="B5" s="92" t="s">
        <v>101</v>
      </c>
    </row>
    <row r="6" spans="2:9" ht="76.5" customHeight="1" x14ac:dyDescent="0.35">
      <c r="B6" s="354" t="s">
        <v>312</v>
      </c>
      <c r="C6" s="354"/>
      <c r="D6" s="354"/>
      <c r="E6" s="354"/>
      <c r="F6" s="354"/>
      <c r="G6" s="354"/>
      <c r="H6" s="354"/>
      <c r="I6" s="354"/>
    </row>
    <row r="7" spans="2:9" ht="7" customHeight="1" x14ac:dyDescent="0.35">
      <c r="B7" s="112"/>
      <c r="C7" s="112"/>
      <c r="D7" s="112"/>
      <c r="E7" s="112"/>
      <c r="F7" s="112"/>
      <c r="G7" s="112"/>
      <c r="H7" s="112"/>
    </row>
    <row r="8" spans="2:9" s="113" customFormat="1" ht="15" customHeight="1" x14ac:dyDescent="0.35">
      <c r="B8" s="110" t="s">
        <v>102</v>
      </c>
    </row>
    <row r="9" spans="2:9" ht="95.15" customHeight="1" x14ac:dyDescent="0.35">
      <c r="B9" s="354" t="s">
        <v>313</v>
      </c>
      <c r="C9" s="354"/>
      <c r="D9" s="354"/>
      <c r="E9" s="354"/>
      <c r="F9" s="354"/>
      <c r="G9" s="354"/>
      <c r="H9" s="354"/>
      <c r="I9" s="354"/>
    </row>
    <row r="10" spans="2:9" ht="7" customHeight="1" x14ac:dyDescent="0.35">
      <c r="B10" s="112"/>
      <c r="C10" s="112"/>
      <c r="D10" s="112"/>
      <c r="E10" s="112"/>
      <c r="F10" s="112"/>
      <c r="G10" s="112"/>
      <c r="H10" s="112"/>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x14ac:dyDescent="0.35">
      <c r="B14" t="s">
        <v>78</v>
      </c>
      <c r="C14" t="s">
        <v>180</v>
      </c>
    </row>
    <row r="15" spans="2:9" x14ac:dyDescent="0.35">
      <c r="B15" t="s">
        <v>79</v>
      </c>
      <c r="C15" s="120">
        <v>81</v>
      </c>
    </row>
    <row r="16" spans="2:9" x14ac:dyDescent="0.35">
      <c r="B16" t="s">
        <v>81</v>
      </c>
      <c r="C16" s="88" t="s">
        <v>136</v>
      </c>
    </row>
    <row r="17" spans="2:9" ht="7" customHeight="1" x14ac:dyDescent="0.35"/>
    <row r="18" spans="2:9" x14ac:dyDescent="0.35">
      <c r="B18" s="347" t="s">
        <v>142</v>
      </c>
      <c r="C18" s="347"/>
      <c r="D18" s="347"/>
      <c r="E18" s="347"/>
    </row>
    <row r="20" spans="2:9" x14ac:dyDescent="0.35">
      <c r="B20" s="110" t="s">
        <v>103</v>
      </c>
    </row>
    <row r="21" spans="2:9" ht="30" customHeight="1" x14ac:dyDescent="0.35">
      <c r="B21" s="111"/>
      <c r="C21" s="273"/>
      <c r="D21" s="273"/>
      <c r="E21" s="273"/>
      <c r="F21" s="273"/>
      <c r="G21" s="273"/>
      <c r="H21" s="273"/>
      <c r="I21" s="273"/>
    </row>
    <row r="22" spans="2:9" x14ac:dyDescent="0.35">
      <c r="B22" s="111"/>
      <c r="C22" s="273"/>
      <c r="D22" s="273"/>
      <c r="E22" s="273"/>
      <c r="F22" s="273"/>
      <c r="G22" s="273"/>
      <c r="H22" s="273"/>
      <c r="I22" s="273"/>
    </row>
    <row r="23" spans="2:9" x14ac:dyDescent="0.35">
      <c r="E23" s="204" t="s">
        <v>375</v>
      </c>
    </row>
  </sheetData>
  <sheetProtection sheet="1" objects="1" scenarios="1"/>
  <mergeCells count="6">
    <mergeCell ref="C22:I22"/>
    <mergeCell ref="B6:I6"/>
    <mergeCell ref="B9:I9"/>
    <mergeCell ref="C21:I21"/>
    <mergeCell ref="B18:E18"/>
    <mergeCell ref="C12:I12"/>
  </mergeCells>
  <hyperlinks>
    <hyperlink ref="B18" location="Interface!A1" display="←Back to interface" xr:uid="{00000000-0004-0000-2D00-000000000000}"/>
    <hyperlink ref="B18:C18" location="'2 Cycling Infrastructure'!A1" display="← Back to 1 Eco-tourism" xr:uid="{00000000-0004-0000-2D00-000001000000}"/>
    <hyperlink ref="C16" r:id="rId1" location="page=84" xr:uid="{00000000-0004-0000-2D00-000002000000}"/>
    <hyperlink ref="B18:D18" location="'5 Accommodation and Gastronomy'!A1" display="← Back to 5 Accommodation and Gastronomy" xr:uid="{00000000-0004-0000-2D00-000003000000}"/>
  </hyperlinks>
  <pageMargins left="0.7" right="0.7" top="0.78740157499999996" bottom="0.78740157499999996" header="0.3" footer="0.3"/>
  <pageSetup paperSize="9" orientation="portrait" r:id="rId2"/>
  <drawing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Tabelle47">
    <tabColor theme="5" tint="0.79998168889431442"/>
  </sheetPr>
  <dimension ref="B1:I23"/>
  <sheetViews>
    <sheetView showGridLines="0" zoomScale="80" zoomScaleNormal="80" workbookViewId="0">
      <selection activeCell="E24" sqref="E24"/>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178</v>
      </c>
    </row>
    <row r="5" spans="2:9" x14ac:dyDescent="0.35">
      <c r="B5" s="92" t="s">
        <v>101</v>
      </c>
    </row>
    <row r="6" spans="2:9" ht="75.75" customHeight="1" x14ac:dyDescent="0.35">
      <c r="B6" s="354" t="s">
        <v>321</v>
      </c>
      <c r="C6" s="354"/>
      <c r="D6" s="354"/>
      <c r="E6" s="354"/>
      <c r="F6" s="354"/>
      <c r="G6" s="354"/>
      <c r="H6" s="354"/>
      <c r="I6" s="354"/>
    </row>
    <row r="7" spans="2:9" ht="7" customHeight="1" x14ac:dyDescent="0.35">
      <c r="B7" s="112"/>
      <c r="C7" s="112"/>
      <c r="D7" s="112"/>
      <c r="E7" s="112"/>
      <c r="F7" s="112"/>
      <c r="G7" s="112"/>
      <c r="H7" s="112"/>
    </row>
    <row r="8" spans="2:9" s="113" customFormat="1" ht="15" customHeight="1" x14ac:dyDescent="0.35">
      <c r="B8" s="110" t="s">
        <v>102</v>
      </c>
    </row>
    <row r="9" spans="2:9" ht="95.15" customHeight="1" x14ac:dyDescent="0.35">
      <c r="B9" s="354" t="s">
        <v>322</v>
      </c>
      <c r="C9" s="354"/>
      <c r="D9" s="354"/>
      <c r="E9" s="354"/>
      <c r="F9" s="354"/>
      <c r="G9" s="354"/>
      <c r="H9" s="354"/>
      <c r="I9" s="354"/>
    </row>
    <row r="10" spans="2:9" ht="7" customHeight="1" x14ac:dyDescent="0.35">
      <c r="B10" s="112"/>
      <c r="C10" s="112"/>
      <c r="D10" s="112"/>
      <c r="E10" s="112"/>
      <c r="F10" s="112"/>
      <c r="G10" s="112"/>
      <c r="H10" s="112"/>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x14ac:dyDescent="0.35">
      <c r="B14" t="s">
        <v>78</v>
      </c>
      <c r="C14" t="s">
        <v>177</v>
      </c>
    </row>
    <row r="15" spans="2:9" x14ac:dyDescent="0.35">
      <c r="B15" t="s">
        <v>79</v>
      </c>
      <c r="C15" s="120">
        <v>87</v>
      </c>
    </row>
    <row r="16" spans="2:9" x14ac:dyDescent="0.35">
      <c r="B16" t="s">
        <v>81</v>
      </c>
      <c r="C16" s="88" t="s">
        <v>136</v>
      </c>
    </row>
    <row r="17" spans="2:9" ht="7" customHeight="1" x14ac:dyDescent="0.35"/>
    <row r="18" spans="2:9" x14ac:dyDescent="0.35">
      <c r="B18" s="357" t="s">
        <v>141</v>
      </c>
      <c r="C18" s="359"/>
      <c r="D18" s="359"/>
    </row>
    <row r="20" spans="2:9" x14ac:dyDescent="0.35">
      <c r="B20" s="110" t="s">
        <v>103</v>
      </c>
    </row>
    <row r="21" spans="2:9" ht="30" customHeight="1" x14ac:dyDescent="0.35">
      <c r="B21" s="111"/>
      <c r="C21" s="273"/>
      <c r="D21" s="273"/>
      <c r="E21" s="273"/>
      <c r="F21" s="273"/>
      <c r="G21" s="273"/>
      <c r="H21" s="273"/>
      <c r="I21" s="273"/>
    </row>
    <row r="22" spans="2:9" x14ac:dyDescent="0.35">
      <c r="B22" s="111"/>
      <c r="C22" s="273"/>
      <c r="D22" s="273"/>
      <c r="E22" s="273"/>
      <c r="F22" s="273"/>
      <c r="G22" s="273"/>
      <c r="H22" s="273"/>
      <c r="I22" s="273"/>
    </row>
    <row r="23" spans="2:9" x14ac:dyDescent="0.35">
      <c r="E23" s="204" t="s">
        <v>375</v>
      </c>
    </row>
  </sheetData>
  <sheetProtection sheet="1" objects="1" scenarios="1"/>
  <mergeCells count="6">
    <mergeCell ref="C22:I22"/>
    <mergeCell ref="B6:I6"/>
    <mergeCell ref="B9:I9"/>
    <mergeCell ref="B18:D18"/>
    <mergeCell ref="C21:I21"/>
    <mergeCell ref="C12:I12"/>
  </mergeCells>
  <hyperlinks>
    <hyperlink ref="C16" r:id="rId1" location="page=91" xr:uid="{00000000-0004-0000-2E00-000000000000}"/>
    <hyperlink ref="B18" location="Interface!A1" display="←Back to interface" xr:uid="{00000000-0004-0000-2E00-000001000000}"/>
    <hyperlink ref="B18:C18" location="'2 Cycling Infrastructure'!A1" display="← Back to 1 Eco-tourism" xr:uid="{00000000-0004-0000-2E00-000002000000}"/>
    <hyperlink ref="B18:D18" location="'6 Touristic products'!A1" display="← Back to 6 Touristic offers" xr:uid="{00000000-0004-0000-2E00-000003000000}"/>
  </hyperlinks>
  <pageMargins left="0.7" right="0.7" top="0.78740157499999996" bottom="0.78740157499999996" header="0.3" footer="0.3"/>
  <pageSetup paperSize="9" orientation="portrait" r:id="rId2"/>
  <drawing r:id="rId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Tabelle48">
    <tabColor theme="5" tint="0.79998168889431442"/>
  </sheetPr>
  <dimension ref="B1:I28"/>
  <sheetViews>
    <sheetView showGridLines="0" zoomScale="80" zoomScaleNormal="80" workbookViewId="0">
      <selection activeCell="E28" sqref="E28"/>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121</v>
      </c>
    </row>
    <row r="5" spans="2:9" x14ac:dyDescent="0.35">
      <c r="B5" s="92" t="s">
        <v>101</v>
      </c>
    </row>
    <row r="6" spans="2:9" ht="122.25" customHeight="1" x14ac:dyDescent="0.35">
      <c r="B6" s="354" t="s">
        <v>323</v>
      </c>
      <c r="C6" s="354"/>
      <c r="D6" s="354"/>
      <c r="E6" s="354"/>
      <c r="F6" s="354"/>
      <c r="G6" s="354"/>
      <c r="H6" s="354"/>
      <c r="I6" s="354"/>
    </row>
    <row r="7" spans="2:9" ht="7" customHeight="1" x14ac:dyDescent="0.35">
      <c r="B7" s="112"/>
      <c r="C7" s="112"/>
      <c r="D7" s="112"/>
      <c r="E7" s="112"/>
      <c r="F7" s="112"/>
      <c r="G7" s="112"/>
      <c r="H7" s="112"/>
    </row>
    <row r="8" spans="2:9" s="113" customFormat="1" ht="15" customHeight="1" x14ac:dyDescent="0.35">
      <c r="B8" s="110" t="s">
        <v>102</v>
      </c>
    </row>
    <row r="9" spans="2:9" ht="95.15" customHeight="1" x14ac:dyDescent="0.35">
      <c r="B9" s="354" t="s">
        <v>324</v>
      </c>
      <c r="C9" s="354"/>
      <c r="D9" s="354"/>
      <c r="E9" s="354"/>
      <c r="F9" s="354"/>
      <c r="G9" s="354"/>
      <c r="H9" s="354"/>
      <c r="I9" s="354"/>
    </row>
    <row r="10" spans="2:9" ht="7" customHeight="1" x14ac:dyDescent="0.35">
      <c r="B10" s="112"/>
      <c r="C10" s="112"/>
      <c r="D10" s="112"/>
      <c r="E10" s="112"/>
      <c r="F10" s="112"/>
      <c r="G10" s="112"/>
      <c r="H10" s="112"/>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x14ac:dyDescent="0.35">
      <c r="B14" t="s">
        <v>78</v>
      </c>
      <c r="C14" t="s">
        <v>180</v>
      </c>
    </row>
    <row r="15" spans="2:9" x14ac:dyDescent="0.35">
      <c r="B15" t="s">
        <v>79</v>
      </c>
      <c r="C15" s="175">
        <v>87</v>
      </c>
    </row>
    <row r="16" spans="2:9" x14ac:dyDescent="0.35">
      <c r="B16" t="s">
        <v>81</v>
      </c>
      <c r="C16" s="88" t="s">
        <v>136</v>
      </c>
    </row>
    <row r="17" spans="2:9" ht="7" customHeight="1" x14ac:dyDescent="0.35"/>
    <row r="18" spans="2:9" ht="15" customHeight="1" x14ac:dyDescent="0.35">
      <c r="B18" t="s">
        <v>76</v>
      </c>
      <c r="C18" s="355" t="s">
        <v>80</v>
      </c>
      <c r="D18" s="355"/>
      <c r="E18" s="355"/>
      <c r="F18" s="355"/>
      <c r="G18" s="355"/>
      <c r="H18" s="355"/>
      <c r="I18" s="355"/>
    </row>
    <row r="19" spans="2:9" ht="15" customHeight="1" x14ac:dyDescent="0.35">
      <c r="B19" t="s">
        <v>77</v>
      </c>
      <c r="C19" t="s">
        <v>82</v>
      </c>
    </row>
    <row r="20" spans="2:9" ht="15" customHeight="1" x14ac:dyDescent="0.35">
      <c r="B20" t="s">
        <v>78</v>
      </c>
      <c r="C20" t="s">
        <v>179</v>
      </c>
    </row>
    <row r="21" spans="2:9" ht="15" customHeight="1" x14ac:dyDescent="0.35">
      <c r="B21" t="s">
        <v>79</v>
      </c>
      <c r="C21" s="133">
        <v>11</v>
      </c>
    </row>
    <row r="22" spans="2:9" ht="15" customHeight="1" x14ac:dyDescent="0.35">
      <c r="B22" t="s">
        <v>81</v>
      </c>
      <c r="C22" s="88" t="s">
        <v>136</v>
      </c>
    </row>
    <row r="23" spans="2:9" ht="15" customHeight="1" x14ac:dyDescent="0.35">
      <c r="C23" s="88"/>
    </row>
    <row r="24" spans="2:9" x14ac:dyDescent="0.35">
      <c r="B24" s="357" t="s">
        <v>141</v>
      </c>
      <c r="C24" s="359"/>
      <c r="D24" s="359"/>
    </row>
    <row r="26" spans="2:9" x14ac:dyDescent="0.35">
      <c r="B26" s="110" t="s">
        <v>103</v>
      </c>
    </row>
    <row r="27" spans="2:9" ht="30" customHeight="1" x14ac:dyDescent="0.35">
      <c r="B27" s="111"/>
      <c r="C27" s="273"/>
      <c r="D27" s="273"/>
      <c r="E27" s="273"/>
      <c r="F27" s="273"/>
      <c r="G27" s="273"/>
      <c r="H27" s="273"/>
      <c r="I27" s="273"/>
    </row>
    <row r="28" spans="2:9" x14ac:dyDescent="0.35">
      <c r="B28" s="111"/>
      <c r="C28" s="131"/>
      <c r="D28" s="131"/>
      <c r="E28" s="204" t="s">
        <v>375</v>
      </c>
      <c r="F28" s="131"/>
      <c r="G28" s="131"/>
      <c r="H28" s="131"/>
      <c r="I28" s="131"/>
    </row>
  </sheetData>
  <sheetProtection sheet="1" objects="1" scenarios="1"/>
  <mergeCells count="6">
    <mergeCell ref="B6:I6"/>
    <mergeCell ref="B9:I9"/>
    <mergeCell ref="B24:D24"/>
    <mergeCell ref="C27:I27"/>
    <mergeCell ref="C12:I12"/>
    <mergeCell ref="C18:I18"/>
  </mergeCells>
  <hyperlinks>
    <hyperlink ref="C22" r:id="rId1" location="page=11" xr:uid="{00000000-0004-0000-2F00-000000000000}"/>
    <hyperlink ref="B24" location="Interface!A1" display="←Back to interface" xr:uid="{00000000-0004-0000-2F00-000001000000}"/>
    <hyperlink ref="B24:C24" location="'2 Cycling Infrastructure'!A1" display="← Back to 1 Eco-tourism" xr:uid="{00000000-0004-0000-2F00-000002000000}"/>
    <hyperlink ref="B24:D24" location="'6 Touristic products'!A1" display="← Back to 6 Touristic offers" xr:uid="{00000000-0004-0000-2F00-000003000000}"/>
    <hyperlink ref="C16" r:id="rId2" location="page=91" xr:uid="{00000000-0004-0000-2F00-000004000000}"/>
  </hyperlinks>
  <pageMargins left="0.7" right="0.7" top="0.78740157499999996" bottom="0.78740157499999996" header="0.3" footer="0.3"/>
  <pageSetup paperSize="9" orientation="portrait" r:id="rId3"/>
  <drawing r:id="rId4"/>
  <legacyDrawing r:id="rId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Tabelle49">
    <tabColor theme="5" tint="0.79998168889431442"/>
  </sheetPr>
  <dimension ref="B1:I23"/>
  <sheetViews>
    <sheetView showGridLines="0" zoomScale="80" zoomScaleNormal="80" workbookViewId="0">
      <selection activeCell="E24" sqref="E24"/>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122</v>
      </c>
    </row>
    <row r="5" spans="2:9" x14ac:dyDescent="0.35">
      <c r="B5" s="92" t="s">
        <v>101</v>
      </c>
    </row>
    <row r="6" spans="2:9" ht="105" customHeight="1" x14ac:dyDescent="0.35">
      <c r="B6" s="354" t="s">
        <v>325</v>
      </c>
      <c r="C6" s="354"/>
      <c r="D6" s="354"/>
      <c r="E6" s="354"/>
      <c r="F6" s="354"/>
      <c r="G6" s="354"/>
      <c r="H6" s="354"/>
      <c r="I6" s="354"/>
    </row>
    <row r="7" spans="2:9" ht="7" customHeight="1" x14ac:dyDescent="0.35">
      <c r="B7" s="112"/>
      <c r="C7" s="112"/>
      <c r="D7" s="112"/>
      <c r="E7" s="112"/>
      <c r="F7" s="112"/>
      <c r="G7" s="112"/>
      <c r="H7" s="112"/>
    </row>
    <row r="8" spans="2:9" s="113" customFormat="1" ht="15" customHeight="1" x14ac:dyDescent="0.35">
      <c r="B8" s="110" t="s">
        <v>102</v>
      </c>
    </row>
    <row r="9" spans="2:9" ht="95.15" customHeight="1" x14ac:dyDescent="0.35">
      <c r="B9" s="354" t="s">
        <v>326</v>
      </c>
      <c r="C9" s="354"/>
      <c r="D9" s="354"/>
      <c r="E9" s="354"/>
      <c r="F9" s="354"/>
      <c r="G9" s="354"/>
      <c r="H9" s="354"/>
      <c r="I9" s="354"/>
    </row>
    <row r="10" spans="2:9" ht="7" customHeight="1" x14ac:dyDescent="0.35">
      <c r="B10" s="112"/>
      <c r="C10" s="112"/>
      <c r="D10" s="112"/>
      <c r="E10" s="112"/>
      <c r="F10" s="112"/>
      <c r="G10" s="112"/>
      <c r="H10" s="112"/>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x14ac:dyDescent="0.35">
      <c r="B14" t="s">
        <v>78</v>
      </c>
      <c r="C14" t="s">
        <v>180</v>
      </c>
    </row>
    <row r="15" spans="2:9" x14ac:dyDescent="0.35">
      <c r="B15" t="s">
        <v>79</v>
      </c>
      <c r="C15" s="120">
        <v>87</v>
      </c>
    </row>
    <row r="16" spans="2:9" x14ac:dyDescent="0.35">
      <c r="B16" t="s">
        <v>81</v>
      </c>
      <c r="C16" s="88" t="s">
        <v>136</v>
      </c>
    </row>
    <row r="17" spans="2:9" ht="7" customHeight="1" x14ac:dyDescent="0.35"/>
    <row r="18" spans="2:9" x14ac:dyDescent="0.35">
      <c r="B18" s="357" t="s">
        <v>141</v>
      </c>
      <c r="C18" s="359"/>
      <c r="D18" s="359"/>
    </row>
    <row r="20" spans="2:9" x14ac:dyDescent="0.35">
      <c r="B20" s="110" t="s">
        <v>103</v>
      </c>
    </row>
    <row r="21" spans="2:9" ht="30" customHeight="1" x14ac:dyDescent="0.35">
      <c r="B21" s="111"/>
      <c r="C21" s="273"/>
      <c r="D21" s="273"/>
      <c r="E21" s="273"/>
      <c r="F21" s="273"/>
      <c r="G21" s="273"/>
      <c r="H21" s="273"/>
      <c r="I21" s="273"/>
    </row>
    <row r="22" spans="2:9" x14ac:dyDescent="0.35">
      <c r="B22" s="111"/>
      <c r="C22" s="273"/>
      <c r="D22" s="273"/>
      <c r="E22" s="273"/>
      <c r="F22" s="273"/>
      <c r="G22" s="273"/>
      <c r="H22" s="273"/>
      <c r="I22" s="273"/>
    </row>
    <row r="23" spans="2:9" x14ac:dyDescent="0.35">
      <c r="E23" s="204" t="s">
        <v>375</v>
      </c>
    </row>
  </sheetData>
  <sheetProtection sheet="1" objects="1" scenarios="1"/>
  <mergeCells count="6">
    <mergeCell ref="C22:I22"/>
    <mergeCell ref="B6:I6"/>
    <mergeCell ref="B9:I9"/>
    <mergeCell ref="B18:D18"/>
    <mergeCell ref="C21:I21"/>
    <mergeCell ref="C12:I12"/>
  </mergeCells>
  <hyperlinks>
    <hyperlink ref="C16" r:id="rId1" location="page=91" xr:uid="{00000000-0004-0000-3000-000000000000}"/>
    <hyperlink ref="B18" location="Interface!A1" display="←Back to interface" xr:uid="{00000000-0004-0000-3000-000001000000}"/>
    <hyperlink ref="B18:C18" location="'2 Cycling Infrastructure'!A1" display="← Back to 1 Eco-tourism" xr:uid="{00000000-0004-0000-3000-000002000000}"/>
    <hyperlink ref="B18:D18" location="'6 Touristic products'!A1" display="← Back to 6 Touristic offers" xr:uid="{00000000-0004-0000-3000-000003000000}"/>
  </hyperlinks>
  <pageMargins left="0.7" right="0.7" top="0.78740157499999996" bottom="0.78740157499999996"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tabColor rgb="FF9FAEE5"/>
  </sheetPr>
  <dimension ref="A1:W38"/>
  <sheetViews>
    <sheetView showGridLines="0" tabSelected="1" zoomScale="80" zoomScaleNormal="80" workbookViewId="0">
      <selection activeCell="W13" sqref="W13"/>
    </sheetView>
  </sheetViews>
  <sheetFormatPr defaultColWidth="11.453125" defaultRowHeight="14.5" outlineLevelCol="1" x14ac:dyDescent="0.35"/>
  <cols>
    <col min="1" max="1" width="4.7265625" style="183" customWidth="1"/>
    <col min="2" max="6" width="11.453125" style="183"/>
    <col min="7" max="7" width="17.81640625" style="183" customWidth="1"/>
    <col min="8" max="13" width="11.453125" style="183"/>
    <col min="14" max="18" width="10.7265625" style="183" hidden="1" customWidth="1" outlineLevel="1"/>
    <col min="19" max="19" width="2" style="183" hidden="1" customWidth="1" outlineLevel="1"/>
    <col min="20" max="20" width="3.7265625" style="183" customWidth="1" collapsed="1"/>
    <col min="21" max="21" width="6.7265625" style="183" customWidth="1"/>
    <col min="22" max="22" width="11.453125" style="183"/>
    <col min="23" max="23" width="31.7265625" style="183" customWidth="1"/>
    <col min="24" max="16384" width="11.453125" style="183"/>
  </cols>
  <sheetData>
    <row r="1" spans="1:23" ht="7" customHeight="1" x14ac:dyDescent="0.35">
      <c r="A1" s="1"/>
      <c r="B1" s="1"/>
      <c r="C1" s="1"/>
      <c r="D1" s="1"/>
      <c r="E1" s="1"/>
      <c r="F1" s="1"/>
      <c r="G1" s="1"/>
      <c r="H1" s="1"/>
      <c r="I1" s="1"/>
      <c r="J1" s="1"/>
      <c r="K1" s="1"/>
      <c r="L1" s="1"/>
      <c r="M1" s="1"/>
      <c r="N1" s="1"/>
      <c r="O1" s="1"/>
      <c r="P1" s="1"/>
      <c r="Q1" s="1"/>
      <c r="R1" s="1"/>
      <c r="S1" s="1"/>
      <c r="T1" s="1"/>
      <c r="U1" s="1"/>
    </row>
    <row r="2" spans="1:23" ht="15" customHeight="1" x14ac:dyDescent="0.35">
      <c r="A2" s="1"/>
      <c r="B2" s="6"/>
      <c r="C2" s="1"/>
      <c r="D2" s="1"/>
      <c r="E2" s="1"/>
      <c r="F2" s="326" t="s">
        <v>162</v>
      </c>
      <c r="G2" s="326"/>
      <c r="H2" s="326"/>
      <c r="I2" s="326"/>
      <c r="J2" s="326"/>
      <c r="K2" s="1"/>
      <c r="L2" s="1"/>
      <c r="M2" s="1"/>
      <c r="N2" s="1"/>
      <c r="O2" s="1"/>
      <c r="P2" s="1"/>
      <c r="Q2" s="1"/>
      <c r="R2" s="1"/>
      <c r="S2" s="1"/>
      <c r="T2" s="1"/>
      <c r="U2" s="1"/>
    </row>
    <row r="3" spans="1:23" ht="15" customHeight="1" x14ac:dyDescent="0.35">
      <c r="A3" s="1"/>
      <c r="B3" s="1"/>
      <c r="C3" s="1"/>
      <c r="D3" s="1"/>
      <c r="E3" s="164"/>
      <c r="F3" s="326"/>
      <c r="G3" s="326"/>
      <c r="H3" s="326"/>
      <c r="I3" s="326"/>
      <c r="J3" s="326"/>
      <c r="K3" s="1"/>
      <c r="L3" s="1"/>
      <c r="M3" s="1"/>
      <c r="N3" s="1"/>
      <c r="O3" s="1"/>
      <c r="P3" s="1"/>
      <c r="Q3" s="1"/>
      <c r="R3" s="1"/>
      <c r="S3" s="1"/>
      <c r="T3" s="1"/>
      <c r="U3" s="1"/>
    </row>
    <row r="4" spans="1:23" ht="15" customHeight="1" x14ac:dyDescent="0.35">
      <c r="A4" s="1"/>
      <c r="B4" s="1"/>
      <c r="C4" s="1"/>
      <c r="D4" s="1"/>
      <c r="E4" s="164"/>
      <c r="F4" s="326"/>
      <c r="G4" s="326"/>
      <c r="H4" s="326"/>
      <c r="I4" s="326"/>
      <c r="J4" s="326"/>
      <c r="K4" s="1"/>
      <c r="L4" s="1"/>
      <c r="M4" s="1"/>
      <c r="N4" s="1"/>
      <c r="O4" s="1"/>
      <c r="P4" s="1"/>
      <c r="Q4" s="1"/>
      <c r="R4" s="1"/>
      <c r="S4" s="1"/>
      <c r="T4" s="1"/>
      <c r="U4" s="1"/>
    </row>
    <row r="5" spans="1:23" ht="20.149999999999999" customHeight="1" x14ac:dyDescent="0.35">
      <c r="A5" s="60"/>
      <c r="B5" s="60"/>
      <c r="C5" s="60"/>
      <c r="D5" s="60"/>
      <c r="E5" s="60"/>
      <c r="F5" s="60"/>
      <c r="G5" s="60"/>
      <c r="H5" s="60"/>
      <c r="I5" s="60"/>
      <c r="J5" s="60"/>
      <c r="K5" s="60"/>
      <c r="L5" s="60"/>
      <c r="M5" s="60"/>
      <c r="N5" s="60"/>
      <c r="O5" s="60"/>
      <c r="P5" s="60"/>
      <c r="Q5" s="60"/>
      <c r="R5" s="60"/>
      <c r="S5" s="60"/>
      <c r="T5" s="60"/>
      <c r="U5" s="60"/>
    </row>
    <row r="6" spans="1:23" ht="15" customHeight="1" x14ac:dyDescent="0.35">
      <c r="A6" s="1"/>
      <c r="B6" s="1"/>
      <c r="C6" s="1"/>
      <c r="D6" s="1"/>
      <c r="E6" s="1"/>
      <c r="F6" s="1"/>
      <c r="G6" s="1"/>
      <c r="H6" s="1"/>
      <c r="I6" s="1"/>
      <c r="J6" s="1"/>
      <c r="K6" s="1"/>
      <c r="L6" s="1"/>
      <c r="M6" s="1"/>
      <c r="N6" s="1"/>
      <c r="O6" s="1"/>
      <c r="P6" s="1"/>
      <c r="Q6" s="1"/>
      <c r="R6" s="1"/>
      <c r="S6" s="1"/>
      <c r="T6" s="1"/>
      <c r="U6" s="1"/>
    </row>
    <row r="7" spans="1:23" ht="24.65" customHeight="1" x14ac:dyDescent="0.45">
      <c r="A7" s="1"/>
      <c r="B7" s="1"/>
      <c r="C7" s="1"/>
      <c r="D7" s="1"/>
      <c r="E7" s="313"/>
      <c r="F7" s="314"/>
      <c r="G7" s="1"/>
      <c r="H7" s="48" t="s">
        <v>4</v>
      </c>
      <c r="I7" s="49"/>
      <c r="J7" s="50" t="s">
        <v>6</v>
      </c>
      <c r="K7" s="49"/>
      <c r="L7" s="51" t="s">
        <v>5</v>
      </c>
      <c r="M7" s="7"/>
      <c r="N7" s="7"/>
      <c r="O7" s="1"/>
      <c r="P7" s="1"/>
      <c r="Q7" s="312" t="s">
        <v>8</v>
      </c>
      <c r="R7" s="312" t="s">
        <v>27</v>
      </c>
      <c r="S7" s="1"/>
      <c r="T7" s="1"/>
      <c r="U7" s="1"/>
    </row>
    <row r="8" spans="1:23" ht="15.75" customHeight="1" thickBot="1" x14ac:dyDescent="0.4">
      <c r="A8" s="1"/>
      <c r="B8" s="1"/>
      <c r="C8" s="1"/>
      <c r="D8" s="1"/>
      <c r="E8" s="1"/>
      <c r="F8" s="1"/>
      <c r="G8" s="1"/>
      <c r="H8" s="52">
        <v>1</v>
      </c>
      <c r="I8" s="53">
        <v>2</v>
      </c>
      <c r="J8" s="53">
        <v>3</v>
      </c>
      <c r="K8" s="53">
        <v>4</v>
      </c>
      <c r="L8" s="54">
        <v>5</v>
      </c>
      <c r="M8" s="5" t="s">
        <v>22</v>
      </c>
      <c r="N8" s="5"/>
      <c r="O8" s="1"/>
      <c r="P8" s="5" t="s">
        <v>7</v>
      </c>
      <c r="Q8" s="273"/>
      <c r="R8" s="312"/>
      <c r="S8" s="1"/>
      <c r="T8" s="1"/>
      <c r="U8" s="95" t="s">
        <v>89</v>
      </c>
    </row>
    <row r="9" spans="1:23" ht="30" customHeight="1" thickTop="1" thickBot="1" x14ac:dyDescent="0.4">
      <c r="A9" s="78" t="s">
        <v>34</v>
      </c>
      <c r="B9" s="315" t="s">
        <v>372</v>
      </c>
      <c r="C9" s="316"/>
      <c r="D9" s="316"/>
      <c r="E9" s="316"/>
      <c r="F9" s="316"/>
      <c r="G9" s="316"/>
      <c r="H9" s="55"/>
      <c r="I9" s="45"/>
      <c r="J9" s="45"/>
      <c r="K9" s="45"/>
      <c r="L9" s="56"/>
      <c r="M9" s="1"/>
      <c r="N9" s="1"/>
      <c r="O9" s="8">
        <v>2</v>
      </c>
      <c r="P9" s="97">
        <f>'Weights 2 Cycling infrastructur'!H7</f>
        <v>0.14285714285714285</v>
      </c>
      <c r="Q9" s="12">
        <f>IF(OR(O9=0,O9=6),0,O9*R9/$R$23)</f>
        <v>0.2857142857142857</v>
      </c>
      <c r="R9" s="47">
        <f>IF(OR(O9="",O9=0,O9=6),0,P9)</f>
        <v>0.14285714285714285</v>
      </c>
      <c r="S9" s="6">
        <f>IF(OR(O9="",O9=0,O9=6),"",O9)</f>
        <v>2</v>
      </c>
      <c r="T9" s="1"/>
      <c r="U9" s="94" t="s">
        <v>85</v>
      </c>
      <c r="W9" s="216" t="str">
        <f>IF(O9=6,"You can press the help button to get additional information.","")</f>
        <v/>
      </c>
    </row>
    <row r="10" spans="1:23" ht="10" customHeight="1" thickTop="1" thickBot="1" x14ac:dyDescent="0.4">
      <c r="A10" s="6"/>
      <c r="B10" s="2"/>
      <c r="C10" s="2"/>
      <c r="D10" s="2"/>
      <c r="E10" s="2"/>
      <c r="F10" s="2"/>
      <c r="G10" s="2"/>
      <c r="H10" s="55"/>
      <c r="I10" s="45"/>
      <c r="J10" s="45"/>
      <c r="K10" s="45"/>
      <c r="L10" s="56"/>
      <c r="M10" s="1"/>
      <c r="N10" s="1"/>
      <c r="O10" s="1"/>
      <c r="P10" s="1"/>
      <c r="Q10" s="12"/>
      <c r="R10" s="1"/>
      <c r="S10" s="1"/>
      <c r="T10" s="1"/>
      <c r="U10" s="1"/>
      <c r="W10" s="216"/>
    </row>
    <row r="11" spans="1:23" ht="30" customHeight="1" thickTop="1" thickBot="1" x14ac:dyDescent="0.4">
      <c r="A11" s="78" t="s">
        <v>35</v>
      </c>
      <c r="B11" s="315" t="s">
        <v>259</v>
      </c>
      <c r="C11" s="316"/>
      <c r="D11" s="316"/>
      <c r="E11" s="316"/>
      <c r="F11" s="316"/>
      <c r="G11" s="316"/>
      <c r="H11" s="55"/>
      <c r="I11" s="45"/>
      <c r="J11" s="45"/>
      <c r="K11" s="45"/>
      <c r="L11" s="56"/>
      <c r="M11" s="1"/>
      <c r="N11" s="1"/>
      <c r="O11" s="8">
        <v>2</v>
      </c>
      <c r="P11" s="97">
        <f>'Weights 2 Cycling infrastructur'!H9</f>
        <v>0.14285714285714285</v>
      </c>
      <c r="Q11" s="12">
        <f>IF(OR(O11=0,O11=6),0,O11*R11/$R$23)</f>
        <v>0.2857142857142857</v>
      </c>
      <c r="R11" s="47">
        <f>IF(OR(O11="",O11=0,O11=6),0,P11)</f>
        <v>0.14285714285714285</v>
      </c>
      <c r="S11" s="6">
        <f>IF(OR(O11="",O11=0,O11=6),"",O11)</f>
        <v>2</v>
      </c>
      <c r="T11" s="1"/>
      <c r="U11" s="94" t="s">
        <v>85</v>
      </c>
      <c r="W11" s="216" t="str">
        <f t="shared" ref="W11:W25" si="0">IF(O11=6,"You can press the help button to get additional information.","")</f>
        <v/>
      </c>
    </row>
    <row r="12" spans="1:23" ht="10" customHeight="1" thickTop="1" thickBot="1" x14ac:dyDescent="0.4">
      <c r="A12" s="6"/>
      <c r="B12" s="2"/>
      <c r="C12" s="2"/>
      <c r="D12" s="2"/>
      <c r="E12" s="2"/>
      <c r="F12" s="2"/>
      <c r="G12" s="2"/>
      <c r="H12" s="55"/>
      <c r="I12" s="45"/>
      <c r="J12" s="45"/>
      <c r="K12" s="45"/>
      <c r="L12" s="56"/>
      <c r="M12" s="1"/>
      <c r="N12" s="1"/>
      <c r="O12" s="1"/>
      <c r="P12" s="1"/>
      <c r="Q12" s="12"/>
      <c r="R12" s="1"/>
      <c r="S12" s="1"/>
      <c r="T12" s="1"/>
      <c r="U12" s="1"/>
      <c r="W12" s="216"/>
    </row>
    <row r="13" spans="1:23" ht="30" customHeight="1" thickTop="1" thickBot="1" x14ac:dyDescent="0.4">
      <c r="A13" s="78" t="s">
        <v>36</v>
      </c>
      <c r="B13" s="315" t="s">
        <v>18</v>
      </c>
      <c r="C13" s="316"/>
      <c r="D13" s="316"/>
      <c r="E13" s="316"/>
      <c r="F13" s="316"/>
      <c r="G13" s="316"/>
      <c r="H13" s="57"/>
      <c r="I13" s="44"/>
      <c r="J13" s="44"/>
      <c r="K13" s="44"/>
      <c r="L13" s="58"/>
      <c r="M13" s="6"/>
      <c r="N13" s="6"/>
      <c r="O13" s="8">
        <v>1</v>
      </c>
      <c r="P13" s="97">
        <f>'Weights 2 Cycling infrastructur'!H11</f>
        <v>0.14285714285714285</v>
      </c>
      <c r="Q13" s="12">
        <f>IF(OR(O13=0,O13=6),0,O13*R13/$R$23)</f>
        <v>0.14285714285714285</v>
      </c>
      <c r="R13" s="47">
        <f>IF(OR(O13="",O13=0,O13=6),0,P13)</f>
        <v>0.14285714285714285</v>
      </c>
      <c r="S13" s="6">
        <f>IF(OR(O13="",O13=0,O13=6),"",O13)</f>
        <v>1</v>
      </c>
      <c r="T13" s="1"/>
      <c r="U13" s="94" t="s">
        <v>85</v>
      </c>
      <c r="W13" s="216" t="str">
        <f t="shared" si="0"/>
        <v/>
      </c>
    </row>
    <row r="14" spans="1:23" ht="10" customHeight="1" thickTop="1" thickBot="1" x14ac:dyDescent="0.4">
      <c r="A14" s="6"/>
      <c r="B14" s="2"/>
      <c r="C14" s="2"/>
      <c r="D14" s="2"/>
      <c r="E14" s="2"/>
      <c r="F14" s="2"/>
      <c r="G14" s="2"/>
      <c r="H14" s="55"/>
      <c r="I14" s="45"/>
      <c r="J14" s="45"/>
      <c r="K14" s="45"/>
      <c r="L14" s="56"/>
      <c r="M14" s="1"/>
      <c r="N14" s="1"/>
      <c r="O14" s="1"/>
      <c r="P14" s="1"/>
      <c r="Q14" s="12"/>
      <c r="R14" s="1"/>
      <c r="S14" s="1"/>
      <c r="T14" s="1"/>
      <c r="U14" s="1"/>
      <c r="W14" s="216"/>
    </row>
    <row r="15" spans="1:23" ht="30" customHeight="1" thickTop="1" thickBot="1" x14ac:dyDescent="0.4">
      <c r="A15" s="78" t="s">
        <v>37</v>
      </c>
      <c r="B15" s="315" t="s">
        <v>62</v>
      </c>
      <c r="C15" s="316"/>
      <c r="D15" s="316"/>
      <c r="E15" s="316"/>
      <c r="F15" s="316"/>
      <c r="G15" s="316"/>
      <c r="H15" s="55"/>
      <c r="I15" s="45"/>
      <c r="J15" s="45"/>
      <c r="K15" s="45"/>
      <c r="L15" s="56"/>
      <c r="M15" s="1"/>
      <c r="N15" s="1"/>
      <c r="O15" s="8">
        <v>3</v>
      </c>
      <c r="P15" s="97">
        <f>'Weights 2 Cycling infrastructur'!H13</f>
        <v>0.14285714285714285</v>
      </c>
      <c r="Q15" s="12">
        <f>IF(OR(O15=0,O15=6),0,O15*R15/$R$23)</f>
        <v>0.42857142857142855</v>
      </c>
      <c r="R15" s="47">
        <f>IF(OR(O15="",O15=0,O15=6),0,P15)</f>
        <v>0.14285714285714285</v>
      </c>
      <c r="S15" s="6">
        <f>IF(OR(O15="",O15=0,O15=6),"",O15)</f>
        <v>3</v>
      </c>
      <c r="T15" s="1"/>
      <c r="U15" s="94" t="s">
        <v>85</v>
      </c>
      <c r="W15" s="216" t="str">
        <f t="shared" si="0"/>
        <v/>
      </c>
    </row>
    <row r="16" spans="1:23" ht="10" customHeight="1" thickTop="1" thickBot="1" x14ac:dyDescent="0.4">
      <c r="A16" s="6"/>
      <c r="B16" s="2"/>
      <c r="C16" s="2"/>
      <c r="D16" s="2"/>
      <c r="E16" s="2"/>
      <c r="F16" s="2"/>
      <c r="G16" s="2"/>
      <c r="H16" s="55"/>
      <c r="I16" s="45"/>
      <c r="J16" s="45"/>
      <c r="K16" s="45"/>
      <c r="L16" s="56"/>
      <c r="M16" s="1"/>
      <c r="N16" s="1"/>
      <c r="O16" s="1"/>
      <c r="P16" s="1"/>
      <c r="Q16" s="12"/>
      <c r="R16" s="1"/>
      <c r="S16" s="1"/>
      <c r="T16" s="1"/>
      <c r="U16" s="1"/>
      <c r="W16" s="216"/>
    </row>
    <row r="17" spans="1:23" ht="30" customHeight="1" thickTop="1" thickBot="1" x14ac:dyDescent="0.4">
      <c r="A17" s="78" t="s">
        <v>38</v>
      </c>
      <c r="B17" s="315" t="s">
        <v>260</v>
      </c>
      <c r="C17" s="316"/>
      <c r="D17" s="316"/>
      <c r="E17" s="316"/>
      <c r="F17" s="316"/>
      <c r="G17" s="316"/>
      <c r="H17" s="55"/>
      <c r="I17" s="45"/>
      <c r="J17" s="45"/>
      <c r="K17" s="45"/>
      <c r="L17" s="56"/>
      <c r="M17" s="1"/>
      <c r="N17" s="1"/>
      <c r="O17" s="8">
        <v>2</v>
      </c>
      <c r="P17" s="97">
        <f>'Weights 2 Cycling infrastructur'!H15</f>
        <v>0.14285714285714285</v>
      </c>
      <c r="Q17" s="12">
        <f>IF(OR(O17=0,O17=6),0,O17*R17/$R$23)</f>
        <v>0.2857142857142857</v>
      </c>
      <c r="R17" s="47">
        <f>IF(OR(O17="",O17=0,O17=6),0,P17)</f>
        <v>0.14285714285714285</v>
      </c>
      <c r="S17" s="6">
        <f>IF(OR(O17="",O17=0,O17=6),"",O17)</f>
        <v>2</v>
      </c>
      <c r="T17" s="1"/>
      <c r="U17" s="94" t="s">
        <v>85</v>
      </c>
      <c r="W17" s="216" t="str">
        <f t="shared" si="0"/>
        <v/>
      </c>
    </row>
    <row r="18" spans="1:23" ht="10" customHeight="1" thickTop="1" thickBot="1" x14ac:dyDescent="0.4">
      <c r="A18" s="6"/>
      <c r="B18" s="2"/>
      <c r="C18" s="2"/>
      <c r="D18" s="2"/>
      <c r="E18" s="2"/>
      <c r="F18" s="2"/>
      <c r="G18" s="2"/>
      <c r="H18" s="55"/>
      <c r="I18" s="45"/>
      <c r="J18" s="45"/>
      <c r="K18" s="45"/>
      <c r="L18" s="56"/>
      <c r="M18" s="1"/>
      <c r="N18" s="1"/>
      <c r="O18" s="1"/>
      <c r="P18" s="1"/>
      <c r="Q18" s="12"/>
      <c r="R18" s="1"/>
      <c r="S18" s="1"/>
      <c r="T18" s="1"/>
      <c r="U18" s="1"/>
      <c r="W18" s="216"/>
    </row>
    <row r="19" spans="1:23" ht="30" customHeight="1" thickTop="1" thickBot="1" x14ac:dyDescent="0.4">
      <c r="A19" s="78" t="s">
        <v>39</v>
      </c>
      <c r="B19" s="315" t="s">
        <v>261</v>
      </c>
      <c r="C19" s="316"/>
      <c r="D19" s="316"/>
      <c r="E19" s="316"/>
      <c r="F19" s="316"/>
      <c r="G19" s="316"/>
      <c r="H19" s="55"/>
      <c r="I19" s="45"/>
      <c r="J19" s="45"/>
      <c r="K19" s="45"/>
      <c r="L19" s="56"/>
      <c r="M19" s="1"/>
      <c r="N19" s="1"/>
      <c r="O19" s="8">
        <v>2</v>
      </c>
      <c r="P19" s="97">
        <f>'Weights 2 Cycling infrastructur'!H17</f>
        <v>0.14285714285714285</v>
      </c>
      <c r="Q19" s="12">
        <f>IF(OR(O19=0,O19=6),0,O19*R19/$R$23)</f>
        <v>0.2857142857142857</v>
      </c>
      <c r="R19" s="47">
        <f>IF(OR(O19="",O19=0,O19=6),0,P19)</f>
        <v>0.14285714285714285</v>
      </c>
      <c r="S19" s="6">
        <f>IF(OR(O19="",O19=0,O19=6),"",O19)</f>
        <v>2</v>
      </c>
      <c r="T19" s="1"/>
      <c r="U19" s="94" t="s">
        <v>85</v>
      </c>
      <c r="W19" s="216" t="str">
        <f t="shared" si="0"/>
        <v/>
      </c>
    </row>
    <row r="20" spans="1:23" ht="10" customHeight="1" thickTop="1" thickBot="1" x14ac:dyDescent="0.4">
      <c r="A20" s="6"/>
      <c r="B20" s="2"/>
      <c r="C20" s="2"/>
      <c r="D20" s="2"/>
      <c r="E20" s="2"/>
      <c r="F20" s="2"/>
      <c r="G20" s="2"/>
      <c r="H20" s="55"/>
      <c r="I20" s="45"/>
      <c r="J20" s="45"/>
      <c r="K20" s="45"/>
      <c r="L20" s="56"/>
      <c r="M20" s="1"/>
      <c r="N20" s="1"/>
      <c r="O20" s="1"/>
      <c r="P20" s="1"/>
      <c r="Q20" s="12"/>
      <c r="R20" s="1"/>
      <c r="S20" s="1"/>
      <c r="T20" s="1"/>
      <c r="U20" s="1"/>
      <c r="W20" s="216"/>
    </row>
    <row r="21" spans="1:23" ht="30" customHeight="1" thickTop="1" thickBot="1" x14ac:dyDescent="0.4">
      <c r="A21" s="78" t="s">
        <v>40</v>
      </c>
      <c r="B21" s="297" t="s">
        <v>371</v>
      </c>
      <c r="C21" s="297"/>
      <c r="D21" s="297"/>
      <c r="E21" s="297"/>
      <c r="F21" s="297"/>
      <c r="G21" s="297"/>
      <c r="H21" s="59"/>
      <c r="I21" s="60"/>
      <c r="J21" s="60"/>
      <c r="K21" s="60"/>
      <c r="L21" s="61"/>
      <c r="M21" s="1"/>
      <c r="N21" s="1"/>
      <c r="O21" s="8">
        <v>1</v>
      </c>
      <c r="P21" s="10">
        <f>1-P19-P17-P15-P13-P11-P9</f>
        <v>0.14285714285714307</v>
      </c>
      <c r="Q21" s="12">
        <f>IF(OR(O21=0,O21=6),0,O21*R21/$R$23)</f>
        <v>0.14285714285714307</v>
      </c>
      <c r="R21" s="47">
        <f>IF(OR(O21="",O21=0,O21=6),0,P21)</f>
        <v>0.14285714285714307</v>
      </c>
      <c r="S21" s="6">
        <f>IF(OR(O21="",O21=0,O21=6),"",O21)</f>
        <v>1</v>
      </c>
      <c r="T21" s="1"/>
      <c r="U21" s="94" t="s">
        <v>85</v>
      </c>
      <c r="W21" s="216" t="str">
        <f t="shared" si="0"/>
        <v/>
      </c>
    </row>
    <row r="22" spans="1:23" ht="15" customHeight="1" thickTop="1" x14ac:dyDescent="0.35">
      <c r="A22" s="1"/>
      <c r="B22" s="297"/>
      <c r="C22" s="297"/>
      <c r="D22" s="297"/>
      <c r="E22" s="297"/>
      <c r="F22" s="297"/>
      <c r="G22" s="297"/>
      <c r="H22" s="170" t="str">
        <f>IF(P23&lt;&gt;1,"ATTENTION: The sum of the weights should be 100%! 
Please, define the weights correctly!","")</f>
        <v/>
      </c>
      <c r="I22" s="1"/>
      <c r="J22" s="1"/>
      <c r="K22" s="1"/>
      <c r="L22" s="1"/>
      <c r="M22" s="1"/>
      <c r="N22" s="1"/>
      <c r="O22" s="1"/>
      <c r="P22" s="1"/>
      <c r="Q22" s="46"/>
      <c r="R22" s="1"/>
      <c r="S22" s="1"/>
      <c r="T22" s="1"/>
      <c r="U22" s="1"/>
      <c r="W22" s="216"/>
    </row>
    <row r="23" spans="1:23" x14ac:dyDescent="0.35">
      <c r="A23" s="1"/>
      <c r="B23" s="143"/>
      <c r="C23" s="143"/>
      <c r="D23" s="143"/>
      <c r="E23" s="143"/>
      <c r="F23" s="143"/>
      <c r="G23" s="143"/>
      <c r="H23" s="1"/>
      <c r="I23" s="1"/>
      <c r="J23" s="1"/>
      <c r="K23" s="1"/>
      <c r="L23" s="1"/>
      <c r="M23" s="1"/>
      <c r="N23" s="1"/>
      <c r="O23" s="1"/>
      <c r="P23" s="9">
        <f>P9+P11+P13+P15+P17+P19+P21</f>
        <v>1</v>
      </c>
      <c r="Q23" s="13">
        <f>Q9+Q11+Q13+Q15+Q17+Q19+Q21</f>
        <v>1.857142857142857</v>
      </c>
      <c r="R23" s="9">
        <f>R9+R11+R13+R15+R17+R19+R21</f>
        <v>1</v>
      </c>
      <c r="S23" s="1"/>
      <c r="T23" s="1"/>
      <c r="U23" s="1"/>
      <c r="W23" s="216"/>
    </row>
    <row r="24" spans="1:23" ht="15" thickBot="1" x14ac:dyDescent="0.4">
      <c r="A24" s="155"/>
      <c r="B24" s="153"/>
      <c r="C24" s="153"/>
      <c r="D24" s="153"/>
      <c r="E24" s="153"/>
      <c r="F24" s="153"/>
      <c r="G24" s="153"/>
      <c r="H24" s="155"/>
      <c r="I24" s="155"/>
      <c r="J24" s="155"/>
      <c r="K24" s="155"/>
      <c r="L24" s="155"/>
      <c r="M24" s="155"/>
      <c r="N24" s="155"/>
      <c r="O24" s="155"/>
      <c r="P24" s="200"/>
      <c r="Q24" s="201"/>
      <c r="R24" s="200"/>
      <c r="S24" s="155"/>
      <c r="T24" s="155"/>
      <c r="U24" s="155"/>
      <c r="W24" s="216"/>
    </row>
    <row r="25" spans="1:23" ht="30" customHeight="1" thickTop="1" thickBot="1" x14ac:dyDescent="0.4">
      <c r="A25" s="45"/>
      <c r="B25" s="320" t="s">
        <v>367</v>
      </c>
      <c r="C25" s="321"/>
      <c r="D25" s="321"/>
      <c r="E25" s="321"/>
      <c r="F25" s="321"/>
      <c r="G25" s="322"/>
      <c r="H25" s="69"/>
      <c r="I25" s="69"/>
      <c r="J25" s="69"/>
      <c r="K25" s="69"/>
      <c r="L25" s="69"/>
      <c r="M25" s="45"/>
      <c r="N25" s="45"/>
      <c r="O25" s="8">
        <v>1</v>
      </c>
      <c r="P25" s="45"/>
      <c r="Q25" s="45"/>
      <c r="R25" s="45"/>
      <c r="S25" s="45"/>
      <c r="T25" s="45"/>
      <c r="U25" s="94" t="s">
        <v>85</v>
      </c>
      <c r="W25" s="216" t="str">
        <f t="shared" si="0"/>
        <v/>
      </c>
    </row>
    <row r="26" spans="1:23" ht="15" thickTop="1" x14ac:dyDescent="0.35">
      <c r="A26" s="60"/>
      <c r="B26" s="165"/>
      <c r="C26" s="165"/>
      <c r="D26" s="165"/>
      <c r="E26" s="165"/>
      <c r="F26" s="165"/>
      <c r="G26" s="165"/>
      <c r="H26" s="60"/>
      <c r="I26" s="60"/>
      <c r="J26" s="60"/>
      <c r="K26" s="60"/>
      <c r="L26" s="60"/>
      <c r="M26" s="60"/>
      <c r="N26" s="60"/>
      <c r="O26" s="60"/>
      <c r="P26" s="60"/>
      <c r="Q26" s="166"/>
      <c r="R26" s="60"/>
      <c r="S26" s="60"/>
      <c r="T26" s="60"/>
      <c r="U26" s="60"/>
    </row>
    <row r="27" spans="1:23" ht="45" customHeight="1" x14ac:dyDescent="0.35">
      <c r="A27" s="45"/>
      <c r="B27" s="199" t="s">
        <v>366</v>
      </c>
      <c r="C27" s="325"/>
      <c r="D27" s="325"/>
      <c r="E27" s="325"/>
      <c r="F27" s="325"/>
      <c r="G27" s="325"/>
      <c r="H27" s="325"/>
      <c r="I27" s="325"/>
      <c r="J27" s="325"/>
      <c r="K27" s="325"/>
      <c r="L27" s="325"/>
      <c r="M27" s="325"/>
      <c r="N27" s="325"/>
      <c r="O27" s="325"/>
      <c r="P27" s="325"/>
      <c r="Q27" s="325"/>
      <c r="R27" s="325"/>
      <c r="S27" s="325"/>
      <c r="T27" s="325"/>
      <c r="U27" s="45"/>
    </row>
    <row r="28" spans="1:23" ht="23.5" x14ac:dyDescent="0.35">
      <c r="A28" s="155"/>
      <c r="B28" s="323" t="s">
        <v>60</v>
      </c>
      <c r="C28" s="324"/>
      <c r="D28" s="323" t="s">
        <v>61</v>
      </c>
      <c r="E28" s="324"/>
      <c r="F28" s="327" t="s">
        <v>214</v>
      </c>
      <c r="G28" s="327"/>
      <c r="H28" s="155"/>
      <c r="I28" s="155"/>
      <c r="J28" s="319" t="s">
        <v>215</v>
      </c>
      <c r="K28" s="319"/>
      <c r="L28" s="319"/>
      <c r="M28" s="319"/>
      <c r="N28" s="319"/>
      <c r="O28" s="319"/>
      <c r="P28" s="319"/>
      <c r="Q28" s="319"/>
      <c r="R28" s="319"/>
      <c r="S28" s="319"/>
      <c r="T28" s="319"/>
      <c r="U28" s="319"/>
    </row>
    <row r="29" spans="1:23" x14ac:dyDescent="0.35">
      <c r="H29" s="215"/>
      <c r="I29" s="211"/>
      <c r="P29" s="212"/>
    </row>
    <row r="30" spans="1:23" x14ac:dyDescent="0.35">
      <c r="G30" s="197" t="s">
        <v>375</v>
      </c>
    </row>
    <row r="31" spans="1:23" x14ac:dyDescent="0.35">
      <c r="H31" s="213"/>
    </row>
    <row r="38" spans="4:4" x14ac:dyDescent="0.35">
      <c r="D38" s="214"/>
    </row>
  </sheetData>
  <sheetProtection sheet="1" objects="1" scenarios="1"/>
  <mergeCells count="17">
    <mergeCell ref="B28:C28"/>
    <mergeCell ref="D28:E28"/>
    <mergeCell ref="F28:G28"/>
    <mergeCell ref="J28:U28"/>
    <mergeCell ref="R7:R8"/>
    <mergeCell ref="B21:G22"/>
    <mergeCell ref="C27:T27"/>
    <mergeCell ref="B15:G15"/>
    <mergeCell ref="B17:G17"/>
    <mergeCell ref="B19:G19"/>
    <mergeCell ref="B25:G25"/>
    <mergeCell ref="B13:G13"/>
    <mergeCell ref="F2:J4"/>
    <mergeCell ref="Q7:Q8"/>
    <mergeCell ref="E7:F7"/>
    <mergeCell ref="B9:G9"/>
    <mergeCell ref="B11:G11"/>
  </mergeCells>
  <conditionalFormatting sqref="P21">
    <cfRule type="cellIs" dxfId="22" priority="1" operator="lessThan">
      <formula>0</formula>
    </cfRule>
  </conditionalFormatting>
  <hyperlinks>
    <hyperlink ref="U13" location="'Help 2 Signposting_2'!A1" display="   ?   " xr:uid="{00000000-0004-0000-0400-000000000000}"/>
    <hyperlink ref="U11" location="'Help 2 Signposting_1'!A1" display="   ?   " xr:uid="{00000000-0004-0000-0400-000001000000}"/>
    <hyperlink ref="U9" location="'Help 2 Route conditions'!A1" display="   ?   " xr:uid="{00000000-0004-0000-0400-000002000000}"/>
    <hyperlink ref="U15" location="'Help 2 Bicycle parking'!A1" display="   ?   " xr:uid="{00000000-0004-0000-0400-000003000000}"/>
    <hyperlink ref="U17" location="'Help 2 Maintenance'!A1" display="   ?   " xr:uid="{00000000-0004-0000-0400-000004000000}"/>
    <hyperlink ref="U19" location="'Help 2 Resting places'!A1" display="   ?   " xr:uid="{00000000-0004-0000-0400-000005000000}"/>
    <hyperlink ref="U21" location="'Help 2 Information material'!A1" display="   ?   " xr:uid="{00000000-0004-0000-0400-000006000000}"/>
    <hyperlink ref="J28" location="'3 Public transport'!A1" display="Public transport →" xr:uid="{00000000-0004-0000-0400-000007000000}"/>
    <hyperlink ref="F28" location="'1 Eco-tourism'!A1" display="← Eco-tourism" xr:uid="{00000000-0004-0000-0400-000008000000}"/>
    <hyperlink ref="B28" location="Interface!A1" display="←Back to interface" xr:uid="{00000000-0004-0000-0400-000009000000}"/>
    <hyperlink ref="D28" location="Summary!A1" display="→Summary results" xr:uid="{00000000-0004-0000-0400-00000A000000}"/>
    <hyperlink ref="U25" location="'Help 1 Level of knowledge'!A1" display="   ?   " xr:uid="{00000000-0004-0000-0400-00000B000000}"/>
  </hyperlink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autoFill="0" autoPict="0">
                <anchor moveWithCells="1">
                  <from>
                    <xdr:col>7</xdr:col>
                    <xdr:colOff>0</xdr:colOff>
                    <xdr:row>8</xdr:row>
                    <xdr:rowOff>0</xdr:rowOff>
                  </from>
                  <to>
                    <xdr:col>13</xdr:col>
                    <xdr:colOff>0</xdr:colOff>
                    <xdr:row>9</xdr:row>
                    <xdr:rowOff>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7</xdr:col>
                    <xdr:colOff>298450</xdr:colOff>
                    <xdr:row>8</xdr:row>
                    <xdr:rowOff>88900</xdr:rowOff>
                  </from>
                  <to>
                    <xdr:col>7</xdr:col>
                    <xdr:colOff>533400</xdr:colOff>
                    <xdr:row>8</xdr:row>
                    <xdr:rowOff>304800</xdr:rowOff>
                  </to>
                </anchor>
              </controlPr>
            </control>
          </mc:Choice>
        </mc:AlternateContent>
        <mc:AlternateContent xmlns:mc="http://schemas.openxmlformats.org/markup-compatibility/2006">
          <mc:Choice Requires="x14">
            <control shapeId="4103" r:id="rId6" name="Option Button 7">
              <controlPr defaultSize="0" autoFill="0" autoLine="0" autoPict="0">
                <anchor moveWithCells="1">
                  <from>
                    <xdr:col>8</xdr:col>
                    <xdr:colOff>298450</xdr:colOff>
                    <xdr:row>8</xdr:row>
                    <xdr:rowOff>88900</xdr:rowOff>
                  </from>
                  <to>
                    <xdr:col>8</xdr:col>
                    <xdr:colOff>533400</xdr:colOff>
                    <xdr:row>8</xdr:row>
                    <xdr:rowOff>304800</xdr:rowOff>
                  </to>
                </anchor>
              </controlPr>
            </control>
          </mc:Choice>
        </mc:AlternateContent>
        <mc:AlternateContent xmlns:mc="http://schemas.openxmlformats.org/markup-compatibility/2006">
          <mc:Choice Requires="x14">
            <control shapeId="4104" r:id="rId7" name="Option Button 8">
              <controlPr defaultSize="0" autoFill="0" autoLine="0" autoPict="0">
                <anchor moveWithCells="1">
                  <from>
                    <xdr:col>9</xdr:col>
                    <xdr:colOff>298450</xdr:colOff>
                    <xdr:row>8</xdr:row>
                    <xdr:rowOff>88900</xdr:rowOff>
                  </from>
                  <to>
                    <xdr:col>9</xdr:col>
                    <xdr:colOff>533400</xdr:colOff>
                    <xdr:row>8</xdr:row>
                    <xdr:rowOff>304800</xdr:rowOff>
                  </to>
                </anchor>
              </controlPr>
            </control>
          </mc:Choice>
        </mc:AlternateContent>
        <mc:AlternateContent xmlns:mc="http://schemas.openxmlformats.org/markup-compatibility/2006">
          <mc:Choice Requires="x14">
            <control shapeId="4105" r:id="rId8" name="Option Button 9">
              <controlPr defaultSize="0" autoFill="0" autoLine="0" autoPict="0">
                <anchor moveWithCells="1">
                  <from>
                    <xdr:col>10</xdr:col>
                    <xdr:colOff>298450</xdr:colOff>
                    <xdr:row>8</xdr:row>
                    <xdr:rowOff>88900</xdr:rowOff>
                  </from>
                  <to>
                    <xdr:col>10</xdr:col>
                    <xdr:colOff>533400</xdr:colOff>
                    <xdr:row>8</xdr:row>
                    <xdr:rowOff>304800</xdr:rowOff>
                  </to>
                </anchor>
              </controlPr>
            </control>
          </mc:Choice>
        </mc:AlternateContent>
        <mc:AlternateContent xmlns:mc="http://schemas.openxmlformats.org/markup-compatibility/2006">
          <mc:Choice Requires="x14">
            <control shapeId="4106" r:id="rId9" name="Option Button 10">
              <controlPr defaultSize="0" autoFill="0" autoLine="0" autoPict="0">
                <anchor moveWithCells="1">
                  <from>
                    <xdr:col>11</xdr:col>
                    <xdr:colOff>298450</xdr:colOff>
                    <xdr:row>8</xdr:row>
                    <xdr:rowOff>88900</xdr:rowOff>
                  </from>
                  <to>
                    <xdr:col>11</xdr:col>
                    <xdr:colOff>533400</xdr:colOff>
                    <xdr:row>8</xdr:row>
                    <xdr:rowOff>304800</xdr:rowOff>
                  </to>
                </anchor>
              </controlPr>
            </control>
          </mc:Choice>
        </mc:AlternateContent>
        <mc:AlternateContent xmlns:mc="http://schemas.openxmlformats.org/markup-compatibility/2006">
          <mc:Choice Requires="x14">
            <control shapeId="4107" r:id="rId10" name="Group Box 11">
              <controlPr defaultSize="0" autoFill="0" autoPict="0">
                <anchor moveWithCells="1">
                  <from>
                    <xdr:col>7</xdr:col>
                    <xdr:colOff>0</xdr:colOff>
                    <xdr:row>10</xdr:row>
                    <xdr:rowOff>0</xdr:rowOff>
                  </from>
                  <to>
                    <xdr:col>13</xdr:col>
                    <xdr:colOff>0</xdr:colOff>
                    <xdr:row>11</xdr:row>
                    <xdr:rowOff>0</xdr:rowOff>
                  </to>
                </anchor>
              </controlPr>
            </control>
          </mc:Choice>
        </mc:AlternateContent>
        <mc:AlternateContent xmlns:mc="http://schemas.openxmlformats.org/markup-compatibility/2006">
          <mc:Choice Requires="x14">
            <control shapeId="4108" r:id="rId11" name="Option Button 12">
              <controlPr defaultSize="0" autoFill="0" autoLine="0" autoPict="0">
                <anchor moveWithCells="1">
                  <from>
                    <xdr:col>7</xdr:col>
                    <xdr:colOff>298450</xdr:colOff>
                    <xdr:row>10</xdr:row>
                    <xdr:rowOff>88900</xdr:rowOff>
                  </from>
                  <to>
                    <xdr:col>7</xdr:col>
                    <xdr:colOff>533400</xdr:colOff>
                    <xdr:row>10</xdr:row>
                    <xdr:rowOff>304800</xdr:rowOff>
                  </to>
                </anchor>
              </controlPr>
            </control>
          </mc:Choice>
        </mc:AlternateContent>
        <mc:AlternateContent xmlns:mc="http://schemas.openxmlformats.org/markup-compatibility/2006">
          <mc:Choice Requires="x14">
            <control shapeId="4109" r:id="rId12" name="Option Button 13">
              <controlPr defaultSize="0" autoFill="0" autoLine="0" autoPict="0">
                <anchor moveWithCells="1">
                  <from>
                    <xdr:col>8</xdr:col>
                    <xdr:colOff>298450</xdr:colOff>
                    <xdr:row>10</xdr:row>
                    <xdr:rowOff>88900</xdr:rowOff>
                  </from>
                  <to>
                    <xdr:col>8</xdr:col>
                    <xdr:colOff>533400</xdr:colOff>
                    <xdr:row>10</xdr:row>
                    <xdr:rowOff>304800</xdr:rowOff>
                  </to>
                </anchor>
              </controlPr>
            </control>
          </mc:Choice>
        </mc:AlternateContent>
        <mc:AlternateContent xmlns:mc="http://schemas.openxmlformats.org/markup-compatibility/2006">
          <mc:Choice Requires="x14">
            <control shapeId="4110" r:id="rId13" name="Option Button 14">
              <controlPr defaultSize="0" autoFill="0" autoLine="0" autoPict="0">
                <anchor moveWithCells="1">
                  <from>
                    <xdr:col>9</xdr:col>
                    <xdr:colOff>298450</xdr:colOff>
                    <xdr:row>10</xdr:row>
                    <xdr:rowOff>88900</xdr:rowOff>
                  </from>
                  <to>
                    <xdr:col>9</xdr:col>
                    <xdr:colOff>533400</xdr:colOff>
                    <xdr:row>10</xdr:row>
                    <xdr:rowOff>304800</xdr:rowOff>
                  </to>
                </anchor>
              </controlPr>
            </control>
          </mc:Choice>
        </mc:AlternateContent>
        <mc:AlternateContent xmlns:mc="http://schemas.openxmlformats.org/markup-compatibility/2006">
          <mc:Choice Requires="x14">
            <control shapeId="4111" r:id="rId14" name="Option Button 15">
              <controlPr defaultSize="0" autoFill="0" autoLine="0" autoPict="0">
                <anchor moveWithCells="1">
                  <from>
                    <xdr:col>10</xdr:col>
                    <xdr:colOff>298450</xdr:colOff>
                    <xdr:row>10</xdr:row>
                    <xdr:rowOff>88900</xdr:rowOff>
                  </from>
                  <to>
                    <xdr:col>10</xdr:col>
                    <xdr:colOff>533400</xdr:colOff>
                    <xdr:row>10</xdr:row>
                    <xdr:rowOff>304800</xdr:rowOff>
                  </to>
                </anchor>
              </controlPr>
            </control>
          </mc:Choice>
        </mc:AlternateContent>
        <mc:AlternateContent xmlns:mc="http://schemas.openxmlformats.org/markup-compatibility/2006">
          <mc:Choice Requires="x14">
            <control shapeId="4112" r:id="rId15" name="Option Button 16">
              <controlPr defaultSize="0" autoFill="0" autoLine="0" autoPict="0">
                <anchor moveWithCells="1">
                  <from>
                    <xdr:col>11</xdr:col>
                    <xdr:colOff>298450</xdr:colOff>
                    <xdr:row>10</xdr:row>
                    <xdr:rowOff>88900</xdr:rowOff>
                  </from>
                  <to>
                    <xdr:col>11</xdr:col>
                    <xdr:colOff>533400</xdr:colOff>
                    <xdr:row>10</xdr:row>
                    <xdr:rowOff>304800</xdr:rowOff>
                  </to>
                </anchor>
              </controlPr>
            </control>
          </mc:Choice>
        </mc:AlternateContent>
        <mc:AlternateContent xmlns:mc="http://schemas.openxmlformats.org/markup-compatibility/2006">
          <mc:Choice Requires="x14">
            <control shapeId="4113" r:id="rId16" name="Group Box 17">
              <controlPr defaultSize="0" autoFill="0" autoPict="0">
                <anchor moveWithCells="1">
                  <from>
                    <xdr:col>7</xdr:col>
                    <xdr:colOff>0</xdr:colOff>
                    <xdr:row>12</xdr:row>
                    <xdr:rowOff>0</xdr:rowOff>
                  </from>
                  <to>
                    <xdr:col>13</xdr:col>
                    <xdr:colOff>0</xdr:colOff>
                    <xdr:row>13</xdr:row>
                    <xdr:rowOff>0</xdr:rowOff>
                  </to>
                </anchor>
              </controlPr>
            </control>
          </mc:Choice>
        </mc:AlternateContent>
        <mc:AlternateContent xmlns:mc="http://schemas.openxmlformats.org/markup-compatibility/2006">
          <mc:Choice Requires="x14">
            <control shapeId="4114" r:id="rId17" name="Option Button 18">
              <controlPr defaultSize="0" autoFill="0" autoLine="0" autoPict="0">
                <anchor moveWithCells="1">
                  <from>
                    <xdr:col>7</xdr:col>
                    <xdr:colOff>298450</xdr:colOff>
                    <xdr:row>12</xdr:row>
                    <xdr:rowOff>88900</xdr:rowOff>
                  </from>
                  <to>
                    <xdr:col>7</xdr:col>
                    <xdr:colOff>533400</xdr:colOff>
                    <xdr:row>12</xdr:row>
                    <xdr:rowOff>304800</xdr:rowOff>
                  </to>
                </anchor>
              </controlPr>
            </control>
          </mc:Choice>
        </mc:AlternateContent>
        <mc:AlternateContent xmlns:mc="http://schemas.openxmlformats.org/markup-compatibility/2006">
          <mc:Choice Requires="x14">
            <control shapeId="4115" r:id="rId18" name="Option Button 19">
              <controlPr defaultSize="0" autoFill="0" autoLine="0" autoPict="0">
                <anchor moveWithCells="1">
                  <from>
                    <xdr:col>8</xdr:col>
                    <xdr:colOff>298450</xdr:colOff>
                    <xdr:row>12</xdr:row>
                    <xdr:rowOff>88900</xdr:rowOff>
                  </from>
                  <to>
                    <xdr:col>8</xdr:col>
                    <xdr:colOff>533400</xdr:colOff>
                    <xdr:row>12</xdr:row>
                    <xdr:rowOff>304800</xdr:rowOff>
                  </to>
                </anchor>
              </controlPr>
            </control>
          </mc:Choice>
        </mc:AlternateContent>
        <mc:AlternateContent xmlns:mc="http://schemas.openxmlformats.org/markup-compatibility/2006">
          <mc:Choice Requires="x14">
            <control shapeId="4117" r:id="rId19" name="Option Button 21">
              <controlPr defaultSize="0" autoFill="0" autoLine="0" autoPict="0">
                <anchor moveWithCells="1">
                  <from>
                    <xdr:col>9</xdr:col>
                    <xdr:colOff>298450</xdr:colOff>
                    <xdr:row>12</xdr:row>
                    <xdr:rowOff>88900</xdr:rowOff>
                  </from>
                  <to>
                    <xdr:col>9</xdr:col>
                    <xdr:colOff>533400</xdr:colOff>
                    <xdr:row>12</xdr:row>
                    <xdr:rowOff>304800</xdr:rowOff>
                  </to>
                </anchor>
              </controlPr>
            </control>
          </mc:Choice>
        </mc:AlternateContent>
        <mc:AlternateContent xmlns:mc="http://schemas.openxmlformats.org/markup-compatibility/2006">
          <mc:Choice Requires="x14">
            <control shapeId="4118" r:id="rId20" name="Option Button 22">
              <controlPr defaultSize="0" autoFill="0" autoLine="0" autoPict="0">
                <anchor moveWithCells="1">
                  <from>
                    <xdr:col>10</xdr:col>
                    <xdr:colOff>298450</xdr:colOff>
                    <xdr:row>12</xdr:row>
                    <xdr:rowOff>88900</xdr:rowOff>
                  </from>
                  <to>
                    <xdr:col>10</xdr:col>
                    <xdr:colOff>533400</xdr:colOff>
                    <xdr:row>12</xdr:row>
                    <xdr:rowOff>304800</xdr:rowOff>
                  </to>
                </anchor>
              </controlPr>
            </control>
          </mc:Choice>
        </mc:AlternateContent>
        <mc:AlternateContent xmlns:mc="http://schemas.openxmlformats.org/markup-compatibility/2006">
          <mc:Choice Requires="x14">
            <control shapeId="4119" r:id="rId21" name="Option Button 23">
              <controlPr defaultSize="0" autoFill="0" autoLine="0" autoPict="0">
                <anchor moveWithCells="1">
                  <from>
                    <xdr:col>11</xdr:col>
                    <xdr:colOff>298450</xdr:colOff>
                    <xdr:row>12</xdr:row>
                    <xdr:rowOff>88900</xdr:rowOff>
                  </from>
                  <to>
                    <xdr:col>11</xdr:col>
                    <xdr:colOff>533400</xdr:colOff>
                    <xdr:row>12</xdr:row>
                    <xdr:rowOff>304800</xdr:rowOff>
                  </to>
                </anchor>
              </controlPr>
            </control>
          </mc:Choice>
        </mc:AlternateContent>
        <mc:AlternateContent xmlns:mc="http://schemas.openxmlformats.org/markup-compatibility/2006">
          <mc:Choice Requires="x14">
            <control shapeId="4120" r:id="rId22" name="Group Box 24">
              <controlPr defaultSize="0" autoFill="0" autoPict="0">
                <anchor moveWithCells="1">
                  <from>
                    <xdr:col>7</xdr:col>
                    <xdr:colOff>0</xdr:colOff>
                    <xdr:row>14</xdr:row>
                    <xdr:rowOff>0</xdr:rowOff>
                  </from>
                  <to>
                    <xdr:col>13</xdr:col>
                    <xdr:colOff>0</xdr:colOff>
                    <xdr:row>15</xdr:row>
                    <xdr:rowOff>0</xdr:rowOff>
                  </to>
                </anchor>
              </controlPr>
            </control>
          </mc:Choice>
        </mc:AlternateContent>
        <mc:AlternateContent xmlns:mc="http://schemas.openxmlformats.org/markup-compatibility/2006">
          <mc:Choice Requires="x14">
            <control shapeId="4121" r:id="rId23" name="Group Box 25">
              <controlPr defaultSize="0" autoFill="0" autoPict="0">
                <anchor moveWithCells="1">
                  <from>
                    <xdr:col>7</xdr:col>
                    <xdr:colOff>0</xdr:colOff>
                    <xdr:row>16</xdr:row>
                    <xdr:rowOff>0</xdr:rowOff>
                  </from>
                  <to>
                    <xdr:col>13</xdr:col>
                    <xdr:colOff>0</xdr:colOff>
                    <xdr:row>17</xdr:row>
                    <xdr:rowOff>0</xdr:rowOff>
                  </to>
                </anchor>
              </controlPr>
            </control>
          </mc:Choice>
        </mc:AlternateContent>
        <mc:AlternateContent xmlns:mc="http://schemas.openxmlformats.org/markup-compatibility/2006">
          <mc:Choice Requires="x14">
            <control shapeId="4122" r:id="rId24" name="Group Box 26">
              <controlPr defaultSize="0" autoFill="0" autoPict="0">
                <anchor moveWithCells="1">
                  <from>
                    <xdr:col>7</xdr:col>
                    <xdr:colOff>0</xdr:colOff>
                    <xdr:row>18</xdr:row>
                    <xdr:rowOff>0</xdr:rowOff>
                  </from>
                  <to>
                    <xdr:col>13</xdr:col>
                    <xdr:colOff>0</xdr:colOff>
                    <xdr:row>19</xdr:row>
                    <xdr:rowOff>0</xdr:rowOff>
                  </to>
                </anchor>
              </controlPr>
            </control>
          </mc:Choice>
        </mc:AlternateContent>
        <mc:AlternateContent xmlns:mc="http://schemas.openxmlformats.org/markup-compatibility/2006">
          <mc:Choice Requires="x14">
            <control shapeId="4123" r:id="rId25" name="Group Box 27">
              <controlPr defaultSize="0" autoFill="0" autoPict="0">
                <anchor moveWithCells="1">
                  <from>
                    <xdr:col>7</xdr:col>
                    <xdr:colOff>0</xdr:colOff>
                    <xdr:row>20</xdr:row>
                    <xdr:rowOff>0</xdr:rowOff>
                  </from>
                  <to>
                    <xdr:col>13</xdr:col>
                    <xdr:colOff>0</xdr:colOff>
                    <xdr:row>21</xdr:row>
                    <xdr:rowOff>0</xdr:rowOff>
                  </to>
                </anchor>
              </controlPr>
            </control>
          </mc:Choice>
        </mc:AlternateContent>
        <mc:AlternateContent xmlns:mc="http://schemas.openxmlformats.org/markup-compatibility/2006">
          <mc:Choice Requires="x14">
            <control shapeId="4126" r:id="rId26" name="Option Button 30">
              <controlPr defaultSize="0" autoFill="0" autoLine="0" autoPict="0">
                <anchor moveWithCells="1">
                  <from>
                    <xdr:col>7</xdr:col>
                    <xdr:colOff>298450</xdr:colOff>
                    <xdr:row>14</xdr:row>
                    <xdr:rowOff>88900</xdr:rowOff>
                  </from>
                  <to>
                    <xdr:col>7</xdr:col>
                    <xdr:colOff>533400</xdr:colOff>
                    <xdr:row>14</xdr:row>
                    <xdr:rowOff>304800</xdr:rowOff>
                  </to>
                </anchor>
              </controlPr>
            </control>
          </mc:Choice>
        </mc:AlternateContent>
        <mc:AlternateContent xmlns:mc="http://schemas.openxmlformats.org/markup-compatibility/2006">
          <mc:Choice Requires="x14">
            <control shapeId="4127" r:id="rId27" name="Option Button 31">
              <controlPr defaultSize="0" autoFill="0" autoLine="0" autoPict="0">
                <anchor moveWithCells="1">
                  <from>
                    <xdr:col>8</xdr:col>
                    <xdr:colOff>298450</xdr:colOff>
                    <xdr:row>14</xdr:row>
                    <xdr:rowOff>88900</xdr:rowOff>
                  </from>
                  <to>
                    <xdr:col>8</xdr:col>
                    <xdr:colOff>533400</xdr:colOff>
                    <xdr:row>14</xdr:row>
                    <xdr:rowOff>304800</xdr:rowOff>
                  </to>
                </anchor>
              </controlPr>
            </control>
          </mc:Choice>
        </mc:AlternateContent>
        <mc:AlternateContent xmlns:mc="http://schemas.openxmlformats.org/markup-compatibility/2006">
          <mc:Choice Requires="x14">
            <control shapeId="4128" r:id="rId28" name="Option Button 32">
              <controlPr defaultSize="0" autoFill="0" autoLine="0" autoPict="0">
                <anchor moveWithCells="1">
                  <from>
                    <xdr:col>9</xdr:col>
                    <xdr:colOff>298450</xdr:colOff>
                    <xdr:row>14</xdr:row>
                    <xdr:rowOff>88900</xdr:rowOff>
                  </from>
                  <to>
                    <xdr:col>9</xdr:col>
                    <xdr:colOff>533400</xdr:colOff>
                    <xdr:row>14</xdr:row>
                    <xdr:rowOff>304800</xdr:rowOff>
                  </to>
                </anchor>
              </controlPr>
            </control>
          </mc:Choice>
        </mc:AlternateContent>
        <mc:AlternateContent xmlns:mc="http://schemas.openxmlformats.org/markup-compatibility/2006">
          <mc:Choice Requires="x14">
            <control shapeId="4129" r:id="rId29" name="Option Button 33">
              <controlPr defaultSize="0" autoFill="0" autoLine="0" autoPict="0">
                <anchor moveWithCells="1">
                  <from>
                    <xdr:col>10</xdr:col>
                    <xdr:colOff>298450</xdr:colOff>
                    <xdr:row>14</xdr:row>
                    <xdr:rowOff>88900</xdr:rowOff>
                  </from>
                  <to>
                    <xdr:col>10</xdr:col>
                    <xdr:colOff>533400</xdr:colOff>
                    <xdr:row>14</xdr:row>
                    <xdr:rowOff>304800</xdr:rowOff>
                  </to>
                </anchor>
              </controlPr>
            </control>
          </mc:Choice>
        </mc:AlternateContent>
        <mc:AlternateContent xmlns:mc="http://schemas.openxmlformats.org/markup-compatibility/2006">
          <mc:Choice Requires="x14">
            <control shapeId="4130" r:id="rId30" name="Option Button 34">
              <controlPr defaultSize="0" autoFill="0" autoLine="0" autoPict="0">
                <anchor moveWithCells="1">
                  <from>
                    <xdr:col>11</xdr:col>
                    <xdr:colOff>298450</xdr:colOff>
                    <xdr:row>14</xdr:row>
                    <xdr:rowOff>88900</xdr:rowOff>
                  </from>
                  <to>
                    <xdr:col>11</xdr:col>
                    <xdr:colOff>533400</xdr:colOff>
                    <xdr:row>14</xdr:row>
                    <xdr:rowOff>304800</xdr:rowOff>
                  </to>
                </anchor>
              </controlPr>
            </control>
          </mc:Choice>
        </mc:AlternateContent>
        <mc:AlternateContent xmlns:mc="http://schemas.openxmlformats.org/markup-compatibility/2006">
          <mc:Choice Requires="x14">
            <control shapeId="4131" r:id="rId31" name="Option Button 35">
              <controlPr defaultSize="0" autoFill="0" autoLine="0" autoPict="0">
                <anchor moveWithCells="1">
                  <from>
                    <xdr:col>7</xdr:col>
                    <xdr:colOff>298450</xdr:colOff>
                    <xdr:row>16</xdr:row>
                    <xdr:rowOff>88900</xdr:rowOff>
                  </from>
                  <to>
                    <xdr:col>7</xdr:col>
                    <xdr:colOff>622300</xdr:colOff>
                    <xdr:row>16</xdr:row>
                    <xdr:rowOff>304800</xdr:rowOff>
                  </to>
                </anchor>
              </controlPr>
            </control>
          </mc:Choice>
        </mc:AlternateContent>
        <mc:AlternateContent xmlns:mc="http://schemas.openxmlformats.org/markup-compatibility/2006">
          <mc:Choice Requires="x14">
            <control shapeId="4132" r:id="rId32" name="Option Button 36">
              <controlPr defaultSize="0" autoFill="0" autoLine="0" autoPict="0">
                <anchor moveWithCells="1">
                  <from>
                    <xdr:col>8</xdr:col>
                    <xdr:colOff>298450</xdr:colOff>
                    <xdr:row>16</xdr:row>
                    <xdr:rowOff>88900</xdr:rowOff>
                  </from>
                  <to>
                    <xdr:col>8</xdr:col>
                    <xdr:colOff>622300</xdr:colOff>
                    <xdr:row>16</xdr:row>
                    <xdr:rowOff>304800</xdr:rowOff>
                  </to>
                </anchor>
              </controlPr>
            </control>
          </mc:Choice>
        </mc:AlternateContent>
        <mc:AlternateContent xmlns:mc="http://schemas.openxmlformats.org/markup-compatibility/2006">
          <mc:Choice Requires="x14">
            <control shapeId="4133" r:id="rId33" name="Option Button 37">
              <controlPr defaultSize="0" autoFill="0" autoLine="0" autoPict="0">
                <anchor moveWithCells="1">
                  <from>
                    <xdr:col>9</xdr:col>
                    <xdr:colOff>298450</xdr:colOff>
                    <xdr:row>16</xdr:row>
                    <xdr:rowOff>88900</xdr:rowOff>
                  </from>
                  <to>
                    <xdr:col>9</xdr:col>
                    <xdr:colOff>622300</xdr:colOff>
                    <xdr:row>16</xdr:row>
                    <xdr:rowOff>304800</xdr:rowOff>
                  </to>
                </anchor>
              </controlPr>
            </control>
          </mc:Choice>
        </mc:AlternateContent>
        <mc:AlternateContent xmlns:mc="http://schemas.openxmlformats.org/markup-compatibility/2006">
          <mc:Choice Requires="x14">
            <control shapeId="4134" r:id="rId34" name="Option Button 38">
              <controlPr defaultSize="0" autoFill="0" autoLine="0" autoPict="0">
                <anchor moveWithCells="1">
                  <from>
                    <xdr:col>10</xdr:col>
                    <xdr:colOff>298450</xdr:colOff>
                    <xdr:row>16</xdr:row>
                    <xdr:rowOff>88900</xdr:rowOff>
                  </from>
                  <to>
                    <xdr:col>10</xdr:col>
                    <xdr:colOff>622300</xdr:colOff>
                    <xdr:row>16</xdr:row>
                    <xdr:rowOff>304800</xdr:rowOff>
                  </to>
                </anchor>
              </controlPr>
            </control>
          </mc:Choice>
        </mc:AlternateContent>
        <mc:AlternateContent xmlns:mc="http://schemas.openxmlformats.org/markup-compatibility/2006">
          <mc:Choice Requires="x14">
            <control shapeId="4135" r:id="rId35" name="Option Button 39">
              <controlPr defaultSize="0" autoFill="0" autoLine="0" autoPict="0">
                <anchor moveWithCells="1">
                  <from>
                    <xdr:col>11</xdr:col>
                    <xdr:colOff>298450</xdr:colOff>
                    <xdr:row>16</xdr:row>
                    <xdr:rowOff>88900</xdr:rowOff>
                  </from>
                  <to>
                    <xdr:col>11</xdr:col>
                    <xdr:colOff>622300</xdr:colOff>
                    <xdr:row>16</xdr:row>
                    <xdr:rowOff>304800</xdr:rowOff>
                  </to>
                </anchor>
              </controlPr>
            </control>
          </mc:Choice>
        </mc:AlternateContent>
        <mc:AlternateContent xmlns:mc="http://schemas.openxmlformats.org/markup-compatibility/2006">
          <mc:Choice Requires="x14">
            <control shapeId="4136" r:id="rId36" name="Option Button 40">
              <controlPr defaultSize="0" autoFill="0" autoLine="0" autoPict="0">
                <anchor moveWithCells="1">
                  <from>
                    <xdr:col>12</xdr:col>
                    <xdr:colOff>298450</xdr:colOff>
                    <xdr:row>8</xdr:row>
                    <xdr:rowOff>88900</xdr:rowOff>
                  </from>
                  <to>
                    <xdr:col>12</xdr:col>
                    <xdr:colOff>533400</xdr:colOff>
                    <xdr:row>8</xdr:row>
                    <xdr:rowOff>304800</xdr:rowOff>
                  </to>
                </anchor>
              </controlPr>
            </control>
          </mc:Choice>
        </mc:AlternateContent>
        <mc:AlternateContent xmlns:mc="http://schemas.openxmlformats.org/markup-compatibility/2006">
          <mc:Choice Requires="x14">
            <control shapeId="4137" r:id="rId37" name="Option Button 41">
              <controlPr defaultSize="0" autoFill="0" autoLine="0" autoPict="0">
                <anchor moveWithCells="1">
                  <from>
                    <xdr:col>12</xdr:col>
                    <xdr:colOff>298450</xdr:colOff>
                    <xdr:row>10</xdr:row>
                    <xdr:rowOff>88900</xdr:rowOff>
                  </from>
                  <to>
                    <xdr:col>12</xdr:col>
                    <xdr:colOff>533400</xdr:colOff>
                    <xdr:row>10</xdr:row>
                    <xdr:rowOff>304800</xdr:rowOff>
                  </to>
                </anchor>
              </controlPr>
            </control>
          </mc:Choice>
        </mc:AlternateContent>
        <mc:AlternateContent xmlns:mc="http://schemas.openxmlformats.org/markup-compatibility/2006">
          <mc:Choice Requires="x14">
            <control shapeId="4138" r:id="rId38" name="Option Button 42">
              <controlPr defaultSize="0" autoFill="0" autoLine="0" autoPict="0">
                <anchor moveWithCells="1">
                  <from>
                    <xdr:col>12</xdr:col>
                    <xdr:colOff>298450</xdr:colOff>
                    <xdr:row>12</xdr:row>
                    <xdr:rowOff>88900</xdr:rowOff>
                  </from>
                  <to>
                    <xdr:col>12</xdr:col>
                    <xdr:colOff>533400</xdr:colOff>
                    <xdr:row>12</xdr:row>
                    <xdr:rowOff>304800</xdr:rowOff>
                  </to>
                </anchor>
              </controlPr>
            </control>
          </mc:Choice>
        </mc:AlternateContent>
        <mc:AlternateContent xmlns:mc="http://schemas.openxmlformats.org/markup-compatibility/2006">
          <mc:Choice Requires="x14">
            <control shapeId="4139" r:id="rId39" name="Option Button 43">
              <controlPr defaultSize="0" autoFill="0" autoLine="0" autoPict="0">
                <anchor moveWithCells="1">
                  <from>
                    <xdr:col>12</xdr:col>
                    <xdr:colOff>298450</xdr:colOff>
                    <xdr:row>14</xdr:row>
                    <xdr:rowOff>88900</xdr:rowOff>
                  </from>
                  <to>
                    <xdr:col>12</xdr:col>
                    <xdr:colOff>533400</xdr:colOff>
                    <xdr:row>14</xdr:row>
                    <xdr:rowOff>304800</xdr:rowOff>
                  </to>
                </anchor>
              </controlPr>
            </control>
          </mc:Choice>
        </mc:AlternateContent>
        <mc:AlternateContent xmlns:mc="http://schemas.openxmlformats.org/markup-compatibility/2006">
          <mc:Choice Requires="x14">
            <control shapeId="4140" r:id="rId40" name="Option Button 44">
              <controlPr defaultSize="0" autoFill="0" autoLine="0" autoPict="0">
                <anchor moveWithCells="1">
                  <from>
                    <xdr:col>12</xdr:col>
                    <xdr:colOff>298450</xdr:colOff>
                    <xdr:row>16</xdr:row>
                    <xdr:rowOff>88900</xdr:rowOff>
                  </from>
                  <to>
                    <xdr:col>12</xdr:col>
                    <xdr:colOff>622300</xdr:colOff>
                    <xdr:row>16</xdr:row>
                    <xdr:rowOff>304800</xdr:rowOff>
                  </to>
                </anchor>
              </controlPr>
            </control>
          </mc:Choice>
        </mc:AlternateContent>
        <mc:AlternateContent xmlns:mc="http://schemas.openxmlformats.org/markup-compatibility/2006">
          <mc:Choice Requires="x14">
            <control shapeId="4142" r:id="rId41" name="Option Button 46">
              <controlPr defaultSize="0" autoFill="0" autoLine="0" autoPict="0">
                <anchor moveWithCells="1">
                  <from>
                    <xdr:col>7</xdr:col>
                    <xdr:colOff>298450</xdr:colOff>
                    <xdr:row>18</xdr:row>
                    <xdr:rowOff>88900</xdr:rowOff>
                  </from>
                  <to>
                    <xdr:col>7</xdr:col>
                    <xdr:colOff>622300</xdr:colOff>
                    <xdr:row>18</xdr:row>
                    <xdr:rowOff>304800</xdr:rowOff>
                  </to>
                </anchor>
              </controlPr>
            </control>
          </mc:Choice>
        </mc:AlternateContent>
        <mc:AlternateContent xmlns:mc="http://schemas.openxmlformats.org/markup-compatibility/2006">
          <mc:Choice Requires="x14">
            <control shapeId="4143" r:id="rId42" name="Option Button 47">
              <controlPr defaultSize="0" autoFill="0" autoLine="0" autoPict="0">
                <anchor moveWithCells="1">
                  <from>
                    <xdr:col>8</xdr:col>
                    <xdr:colOff>298450</xdr:colOff>
                    <xdr:row>18</xdr:row>
                    <xdr:rowOff>88900</xdr:rowOff>
                  </from>
                  <to>
                    <xdr:col>8</xdr:col>
                    <xdr:colOff>622300</xdr:colOff>
                    <xdr:row>18</xdr:row>
                    <xdr:rowOff>304800</xdr:rowOff>
                  </to>
                </anchor>
              </controlPr>
            </control>
          </mc:Choice>
        </mc:AlternateContent>
        <mc:AlternateContent xmlns:mc="http://schemas.openxmlformats.org/markup-compatibility/2006">
          <mc:Choice Requires="x14">
            <control shapeId="4144" r:id="rId43" name="Option Button 48">
              <controlPr defaultSize="0" autoFill="0" autoLine="0" autoPict="0">
                <anchor moveWithCells="1">
                  <from>
                    <xdr:col>9</xdr:col>
                    <xdr:colOff>298450</xdr:colOff>
                    <xdr:row>18</xdr:row>
                    <xdr:rowOff>88900</xdr:rowOff>
                  </from>
                  <to>
                    <xdr:col>9</xdr:col>
                    <xdr:colOff>622300</xdr:colOff>
                    <xdr:row>18</xdr:row>
                    <xdr:rowOff>304800</xdr:rowOff>
                  </to>
                </anchor>
              </controlPr>
            </control>
          </mc:Choice>
        </mc:AlternateContent>
        <mc:AlternateContent xmlns:mc="http://schemas.openxmlformats.org/markup-compatibility/2006">
          <mc:Choice Requires="x14">
            <control shapeId="4145" r:id="rId44" name="Option Button 49">
              <controlPr defaultSize="0" autoFill="0" autoLine="0" autoPict="0">
                <anchor moveWithCells="1">
                  <from>
                    <xdr:col>10</xdr:col>
                    <xdr:colOff>298450</xdr:colOff>
                    <xdr:row>18</xdr:row>
                    <xdr:rowOff>88900</xdr:rowOff>
                  </from>
                  <to>
                    <xdr:col>10</xdr:col>
                    <xdr:colOff>622300</xdr:colOff>
                    <xdr:row>18</xdr:row>
                    <xdr:rowOff>304800</xdr:rowOff>
                  </to>
                </anchor>
              </controlPr>
            </control>
          </mc:Choice>
        </mc:AlternateContent>
        <mc:AlternateContent xmlns:mc="http://schemas.openxmlformats.org/markup-compatibility/2006">
          <mc:Choice Requires="x14">
            <control shapeId="4146" r:id="rId45" name="Option Button 50">
              <controlPr defaultSize="0" autoFill="0" autoLine="0" autoPict="0">
                <anchor moveWithCells="1">
                  <from>
                    <xdr:col>11</xdr:col>
                    <xdr:colOff>298450</xdr:colOff>
                    <xdr:row>18</xdr:row>
                    <xdr:rowOff>88900</xdr:rowOff>
                  </from>
                  <to>
                    <xdr:col>11</xdr:col>
                    <xdr:colOff>622300</xdr:colOff>
                    <xdr:row>18</xdr:row>
                    <xdr:rowOff>304800</xdr:rowOff>
                  </to>
                </anchor>
              </controlPr>
            </control>
          </mc:Choice>
        </mc:AlternateContent>
        <mc:AlternateContent xmlns:mc="http://schemas.openxmlformats.org/markup-compatibility/2006">
          <mc:Choice Requires="x14">
            <control shapeId="4147" r:id="rId46" name="Option Button 51">
              <controlPr defaultSize="0" autoFill="0" autoLine="0" autoPict="0">
                <anchor moveWithCells="1">
                  <from>
                    <xdr:col>12</xdr:col>
                    <xdr:colOff>298450</xdr:colOff>
                    <xdr:row>18</xdr:row>
                    <xdr:rowOff>88900</xdr:rowOff>
                  </from>
                  <to>
                    <xdr:col>12</xdr:col>
                    <xdr:colOff>622300</xdr:colOff>
                    <xdr:row>18</xdr:row>
                    <xdr:rowOff>304800</xdr:rowOff>
                  </to>
                </anchor>
              </controlPr>
            </control>
          </mc:Choice>
        </mc:AlternateContent>
        <mc:AlternateContent xmlns:mc="http://schemas.openxmlformats.org/markup-compatibility/2006">
          <mc:Choice Requires="x14">
            <control shapeId="4148" r:id="rId47" name="Option Button 52">
              <controlPr defaultSize="0" autoFill="0" autoLine="0" autoPict="0">
                <anchor moveWithCells="1">
                  <from>
                    <xdr:col>7</xdr:col>
                    <xdr:colOff>298450</xdr:colOff>
                    <xdr:row>20</xdr:row>
                    <xdr:rowOff>88900</xdr:rowOff>
                  </from>
                  <to>
                    <xdr:col>7</xdr:col>
                    <xdr:colOff>622300</xdr:colOff>
                    <xdr:row>20</xdr:row>
                    <xdr:rowOff>304800</xdr:rowOff>
                  </to>
                </anchor>
              </controlPr>
            </control>
          </mc:Choice>
        </mc:AlternateContent>
        <mc:AlternateContent xmlns:mc="http://schemas.openxmlformats.org/markup-compatibility/2006">
          <mc:Choice Requires="x14">
            <control shapeId="4149" r:id="rId48" name="Option Button 53">
              <controlPr defaultSize="0" autoFill="0" autoLine="0" autoPict="0">
                <anchor moveWithCells="1">
                  <from>
                    <xdr:col>8</xdr:col>
                    <xdr:colOff>298450</xdr:colOff>
                    <xdr:row>20</xdr:row>
                    <xdr:rowOff>88900</xdr:rowOff>
                  </from>
                  <to>
                    <xdr:col>8</xdr:col>
                    <xdr:colOff>622300</xdr:colOff>
                    <xdr:row>20</xdr:row>
                    <xdr:rowOff>304800</xdr:rowOff>
                  </to>
                </anchor>
              </controlPr>
            </control>
          </mc:Choice>
        </mc:AlternateContent>
        <mc:AlternateContent xmlns:mc="http://schemas.openxmlformats.org/markup-compatibility/2006">
          <mc:Choice Requires="x14">
            <control shapeId="4150" r:id="rId49" name="Option Button 54">
              <controlPr defaultSize="0" autoFill="0" autoLine="0" autoPict="0">
                <anchor moveWithCells="1">
                  <from>
                    <xdr:col>9</xdr:col>
                    <xdr:colOff>298450</xdr:colOff>
                    <xdr:row>20</xdr:row>
                    <xdr:rowOff>88900</xdr:rowOff>
                  </from>
                  <to>
                    <xdr:col>9</xdr:col>
                    <xdr:colOff>622300</xdr:colOff>
                    <xdr:row>20</xdr:row>
                    <xdr:rowOff>304800</xdr:rowOff>
                  </to>
                </anchor>
              </controlPr>
            </control>
          </mc:Choice>
        </mc:AlternateContent>
        <mc:AlternateContent xmlns:mc="http://schemas.openxmlformats.org/markup-compatibility/2006">
          <mc:Choice Requires="x14">
            <control shapeId="4151" r:id="rId50" name="Option Button 55">
              <controlPr defaultSize="0" autoFill="0" autoLine="0" autoPict="0">
                <anchor moveWithCells="1">
                  <from>
                    <xdr:col>10</xdr:col>
                    <xdr:colOff>298450</xdr:colOff>
                    <xdr:row>20</xdr:row>
                    <xdr:rowOff>88900</xdr:rowOff>
                  </from>
                  <to>
                    <xdr:col>10</xdr:col>
                    <xdr:colOff>622300</xdr:colOff>
                    <xdr:row>20</xdr:row>
                    <xdr:rowOff>304800</xdr:rowOff>
                  </to>
                </anchor>
              </controlPr>
            </control>
          </mc:Choice>
        </mc:AlternateContent>
        <mc:AlternateContent xmlns:mc="http://schemas.openxmlformats.org/markup-compatibility/2006">
          <mc:Choice Requires="x14">
            <control shapeId="4152" r:id="rId51" name="Option Button 56">
              <controlPr defaultSize="0" autoFill="0" autoLine="0" autoPict="0">
                <anchor moveWithCells="1">
                  <from>
                    <xdr:col>11</xdr:col>
                    <xdr:colOff>298450</xdr:colOff>
                    <xdr:row>20</xdr:row>
                    <xdr:rowOff>88900</xdr:rowOff>
                  </from>
                  <to>
                    <xdr:col>11</xdr:col>
                    <xdr:colOff>622300</xdr:colOff>
                    <xdr:row>20</xdr:row>
                    <xdr:rowOff>304800</xdr:rowOff>
                  </to>
                </anchor>
              </controlPr>
            </control>
          </mc:Choice>
        </mc:AlternateContent>
        <mc:AlternateContent xmlns:mc="http://schemas.openxmlformats.org/markup-compatibility/2006">
          <mc:Choice Requires="x14">
            <control shapeId="4153" r:id="rId52" name="Option Button 57">
              <controlPr defaultSize="0" autoFill="0" autoLine="0" autoPict="0">
                <anchor moveWithCells="1">
                  <from>
                    <xdr:col>12</xdr:col>
                    <xdr:colOff>298450</xdr:colOff>
                    <xdr:row>20</xdr:row>
                    <xdr:rowOff>88900</xdr:rowOff>
                  </from>
                  <to>
                    <xdr:col>12</xdr:col>
                    <xdr:colOff>622300</xdr:colOff>
                    <xdr:row>20</xdr:row>
                    <xdr:rowOff>304800</xdr:rowOff>
                  </to>
                </anchor>
              </controlPr>
            </control>
          </mc:Choice>
        </mc:AlternateContent>
        <mc:AlternateContent xmlns:mc="http://schemas.openxmlformats.org/markup-compatibility/2006">
          <mc:Choice Requires="x14">
            <control shapeId="4155" r:id="rId53" name="Group Box 59">
              <controlPr defaultSize="0" autoFill="0" autoPict="0">
                <anchor moveWithCells="1">
                  <from>
                    <xdr:col>7</xdr:col>
                    <xdr:colOff>0</xdr:colOff>
                    <xdr:row>24</xdr:row>
                    <xdr:rowOff>0</xdr:rowOff>
                  </from>
                  <to>
                    <xdr:col>12</xdr:col>
                    <xdr:colOff>0</xdr:colOff>
                    <xdr:row>25</xdr:row>
                    <xdr:rowOff>0</xdr:rowOff>
                  </to>
                </anchor>
              </controlPr>
            </control>
          </mc:Choice>
        </mc:AlternateContent>
        <mc:AlternateContent xmlns:mc="http://schemas.openxmlformats.org/markup-compatibility/2006">
          <mc:Choice Requires="x14">
            <control shapeId="4161" r:id="rId54" name="Option Button 65">
              <controlPr defaultSize="0" autoFill="0" autoLine="0" autoPict="0">
                <anchor moveWithCells="1">
                  <from>
                    <xdr:col>7</xdr:col>
                    <xdr:colOff>285750</xdr:colOff>
                    <xdr:row>24</xdr:row>
                    <xdr:rowOff>88900</xdr:rowOff>
                  </from>
                  <to>
                    <xdr:col>7</xdr:col>
                    <xdr:colOff>590550</xdr:colOff>
                    <xdr:row>25</xdr:row>
                    <xdr:rowOff>0</xdr:rowOff>
                  </to>
                </anchor>
              </controlPr>
            </control>
          </mc:Choice>
        </mc:AlternateContent>
        <mc:AlternateContent xmlns:mc="http://schemas.openxmlformats.org/markup-compatibility/2006">
          <mc:Choice Requires="x14">
            <control shapeId="4162" r:id="rId55" name="Option Button 66">
              <controlPr defaultSize="0" autoFill="0" autoLine="0" autoPict="0">
                <anchor moveWithCells="1">
                  <from>
                    <xdr:col>8</xdr:col>
                    <xdr:colOff>285750</xdr:colOff>
                    <xdr:row>24</xdr:row>
                    <xdr:rowOff>88900</xdr:rowOff>
                  </from>
                  <to>
                    <xdr:col>8</xdr:col>
                    <xdr:colOff>590550</xdr:colOff>
                    <xdr:row>25</xdr:row>
                    <xdr:rowOff>0</xdr:rowOff>
                  </to>
                </anchor>
              </controlPr>
            </control>
          </mc:Choice>
        </mc:AlternateContent>
        <mc:AlternateContent xmlns:mc="http://schemas.openxmlformats.org/markup-compatibility/2006">
          <mc:Choice Requires="x14">
            <control shapeId="4163" r:id="rId56" name="Option Button 67">
              <controlPr defaultSize="0" autoFill="0" autoLine="0" autoPict="0">
                <anchor moveWithCells="1">
                  <from>
                    <xdr:col>9</xdr:col>
                    <xdr:colOff>285750</xdr:colOff>
                    <xdr:row>24</xdr:row>
                    <xdr:rowOff>88900</xdr:rowOff>
                  </from>
                  <to>
                    <xdr:col>9</xdr:col>
                    <xdr:colOff>590550</xdr:colOff>
                    <xdr:row>25</xdr:row>
                    <xdr:rowOff>0</xdr:rowOff>
                  </to>
                </anchor>
              </controlPr>
            </control>
          </mc:Choice>
        </mc:AlternateContent>
        <mc:AlternateContent xmlns:mc="http://schemas.openxmlformats.org/markup-compatibility/2006">
          <mc:Choice Requires="x14">
            <control shapeId="4164" r:id="rId57" name="Option Button 68">
              <controlPr defaultSize="0" autoFill="0" autoLine="0" autoPict="0">
                <anchor moveWithCells="1">
                  <from>
                    <xdr:col>10</xdr:col>
                    <xdr:colOff>285750</xdr:colOff>
                    <xdr:row>24</xdr:row>
                    <xdr:rowOff>88900</xdr:rowOff>
                  </from>
                  <to>
                    <xdr:col>10</xdr:col>
                    <xdr:colOff>590550</xdr:colOff>
                    <xdr:row>25</xdr:row>
                    <xdr:rowOff>0</xdr:rowOff>
                  </to>
                </anchor>
              </controlPr>
            </control>
          </mc:Choice>
        </mc:AlternateContent>
        <mc:AlternateContent xmlns:mc="http://schemas.openxmlformats.org/markup-compatibility/2006">
          <mc:Choice Requires="x14">
            <control shapeId="4165" r:id="rId58" name="Option Button 69">
              <controlPr defaultSize="0" autoFill="0" autoLine="0" autoPict="0">
                <anchor moveWithCells="1">
                  <from>
                    <xdr:col>11</xdr:col>
                    <xdr:colOff>285750</xdr:colOff>
                    <xdr:row>24</xdr:row>
                    <xdr:rowOff>88900</xdr:rowOff>
                  </from>
                  <to>
                    <xdr:col>11</xdr:col>
                    <xdr:colOff>590550</xdr:colOff>
                    <xdr:row>25</xdr:row>
                    <xdr:rowOff>0</xdr:rowOff>
                  </to>
                </anchor>
              </controlPr>
            </control>
          </mc:Choice>
        </mc:AlternateContent>
      </controls>
    </mc:Choice>
  </mc:AlternateConten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Tabelle50">
    <tabColor theme="5" tint="0.79998168889431442"/>
  </sheetPr>
  <dimension ref="B1:I23"/>
  <sheetViews>
    <sheetView showGridLines="0" topLeftCell="A3" zoomScale="80" zoomScaleNormal="80" workbookViewId="0">
      <selection activeCell="E24" sqref="E24"/>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123</v>
      </c>
    </row>
    <row r="5" spans="2:9" x14ac:dyDescent="0.35">
      <c r="B5" s="92" t="s">
        <v>101</v>
      </c>
    </row>
    <row r="6" spans="2:9" ht="135.75" customHeight="1" x14ac:dyDescent="0.35">
      <c r="B6" s="354" t="s">
        <v>327</v>
      </c>
      <c r="C6" s="354"/>
      <c r="D6" s="354"/>
      <c r="E6" s="354"/>
      <c r="F6" s="354"/>
      <c r="G6" s="354"/>
      <c r="H6" s="354"/>
      <c r="I6" s="354"/>
    </row>
    <row r="7" spans="2:9" ht="7" customHeight="1" x14ac:dyDescent="0.35">
      <c r="B7" s="112"/>
      <c r="C7" s="112"/>
      <c r="D7" s="112"/>
      <c r="E7" s="112"/>
      <c r="F7" s="112"/>
      <c r="G7" s="112"/>
      <c r="H7" s="112"/>
    </row>
    <row r="8" spans="2:9" s="113" customFormat="1" ht="15" customHeight="1" x14ac:dyDescent="0.35">
      <c r="B8" s="110" t="s">
        <v>102</v>
      </c>
    </row>
    <row r="9" spans="2:9" ht="95.15" customHeight="1" x14ac:dyDescent="0.35">
      <c r="B9" s="354" t="s">
        <v>328</v>
      </c>
      <c r="C9" s="354"/>
      <c r="D9" s="354"/>
      <c r="E9" s="354"/>
      <c r="F9" s="354"/>
      <c r="G9" s="354"/>
      <c r="H9" s="354"/>
      <c r="I9" s="354"/>
    </row>
    <row r="10" spans="2:9" ht="7" customHeight="1" x14ac:dyDescent="0.35">
      <c r="B10" s="112"/>
      <c r="C10" s="112"/>
      <c r="D10" s="112"/>
      <c r="E10" s="112"/>
      <c r="F10" s="112"/>
      <c r="G10" s="112"/>
      <c r="H10" s="112"/>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x14ac:dyDescent="0.35">
      <c r="B14" t="s">
        <v>78</v>
      </c>
      <c r="C14" t="s">
        <v>177</v>
      </c>
    </row>
    <row r="15" spans="2:9" x14ac:dyDescent="0.35">
      <c r="B15" t="s">
        <v>79</v>
      </c>
      <c r="C15" s="120">
        <v>89</v>
      </c>
    </row>
    <row r="16" spans="2:9" x14ac:dyDescent="0.35">
      <c r="B16" t="s">
        <v>81</v>
      </c>
      <c r="C16" s="88" t="s">
        <v>136</v>
      </c>
    </row>
    <row r="17" spans="2:9" ht="7" customHeight="1" x14ac:dyDescent="0.35"/>
    <row r="18" spans="2:9" x14ac:dyDescent="0.35">
      <c r="B18" s="357" t="s">
        <v>141</v>
      </c>
      <c r="C18" s="359"/>
      <c r="D18" s="359"/>
    </row>
    <row r="20" spans="2:9" x14ac:dyDescent="0.35">
      <c r="B20" s="110" t="s">
        <v>103</v>
      </c>
    </row>
    <row r="21" spans="2:9" ht="30" customHeight="1" x14ac:dyDescent="0.35">
      <c r="B21" s="111"/>
      <c r="C21" s="273"/>
      <c r="D21" s="273"/>
      <c r="E21" s="273"/>
      <c r="F21" s="273"/>
      <c r="G21" s="273"/>
      <c r="H21" s="273"/>
      <c r="I21" s="273"/>
    </row>
    <row r="22" spans="2:9" x14ac:dyDescent="0.35">
      <c r="B22" s="111"/>
      <c r="C22" s="273"/>
      <c r="D22" s="273"/>
      <c r="E22" s="273"/>
      <c r="F22" s="273"/>
      <c r="G22" s="273"/>
      <c r="H22" s="273"/>
      <c r="I22" s="273"/>
    </row>
    <row r="23" spans="2:9" x14ac:dyDescent="0.35">
      <c r="E23" s="204" t="s">
        <v>375</v>
      </c>
    </row>
  </sheetData>
  <sheetProtection sheet="1" objects="1" scenarios="1"/>
  <mergeCells count="6">
    <mergeCell ref="C22:I22"/>
    <mergeCell ref="B6:I6"/>
    <mergeCell ref="B9:I9"/>
    <mergeCell ref="B18:D18"/>
    <mergeCell ref="C21:I21"/>
    <mergeCell ref="C12:I12"/>
  </mergeCells>
  <hyperlinks>
    <hyperlink ref="C16" r:id="rId1" location="page=93" xr:uid="{00000000-0004-0000-3100-000000000000}"/>
    <hyperlink ref="B18" location="Interface!A1" display="←Back to interface" xr:uid="{00000000-0004-0000-3100-000001000000}"/>
    <hyperlink ref="B18:C18" location="'2 Cycling Infrastructure'!A1" display="← Back to 1 Eco-tourism" xr:uid="{00000000-0004-0000-3100-000002000000}"/>
    <hyperlink ref="B18:D18" location="'6 Touristic products'!A1" display="← Back to 6 Touristic offers" xr:uid="{00000000-0004-0000-3100-000003000000}"/>
  </hyperlinks>
  <pageMargins left="0.7" right="0.7" top="0.78740157499999996" bottom="0.78740157499999996" header="0.3" footer="0.3"/>
  <pageSetup paperSize="9" orientation="portrait" r:id="rId2"/>
  <drawing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Tabelle51">
    <tabColor theme="5" tint="0.79998168889431442"/>
  </sheetPr>
  <dimension ref="B1:I23"/>
  <sheetViews>
    <sheetView showGridLines="0" zoomScale="80" zoomScaleNormal="80" workbookViewId="0">
      <selection activeCell="E24" sqref="E24"/>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193</v>
      </c>
    </row>
    <row r="5" spans="2:9" x14ac:dyDescent="0.35">
      <c r="B5" s="92" t="s">
        <v>101</v>
      </c>
    </row>
    <row r="6" spans="2:9" ht="77.25" customHeight="1" x14ac:dyDescent="0.35">
      <c r="B6" s="354" t="s">
        <v>329</v>
      </c>
      <c r="C6" s="354"/>
      <c r="D6" s="354"/>
      <c r="E6" s="354"/>
      <c r="F6" s="354"/>
      <c r="G6" s="354"/>
      <c r="H6" s="354"/>
      <c r="I6" s="354"/>
    </row>
    <row r="7" spans="2:9" ht="7" customHeight="1" x14ac:dyDescent="0.35">
      <c r="B7" s="112"/>
      <c r="C7" s="112"/>
      <c r="D7" s="112"/>
      <c r="E7" s="112"/>
      <c r="F7" s="112"/>
      <c r="G7" s="112"/>
      <c r="H7" s="112"/>
    </row>
    <row r="8" spans="2:9" s="113" customFormat="1" ht="15" customHeight="1" x14ac:dyDescent="0.35">
      <c r="B8" s="110" t="s">
        <v>102</v>
      </c>
    </row>
    <row r="9" spans="2:9" ht="104.25" customHeight="1" x14ac:dyDescent="0.35">
      <c r="B9" s="354" t="s">
        <v>330</v>
      </c>
      <c r="C9" s="354"/>
      <c r="D9" s="354"/>
      <c r="E9" s="354"/>
      <c r="F9" s="354"/>
      <c r="G9" s="354"/>
      <c r="H9" s="354"/>
      <c r="I9" s="354"/>
    </row>
    <row r="10" spans="2:9" ht="7" customHeight="1" x14ac:dyDescent="0.35">
      <c r="B10" s="112"/>
      <c r="C10" s="112"/>
      <c r="D10" s="112"/>
      <c r="E10" s="112"/>
      <c r="F10" s="112"/>
      <c r="G10" s="112"/>
      <c r="H10" s="112"/>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x14ac:dyDescent="0.35">
      <c r="B14" t="s">
        <v>78</v>
      </c>
      <c r="C14" s="176" t="s">
        <v>177</v>
      </c>
    </row>
    <row r="15" spans="2:9" x14ac:dyDescent="0.35">
      <c r="B15" t="s">
        <v>79</v>
      </c>
      <c r="C15" s="120">
        <v>92</v>
      </c>
    </row>
    <row r="16" spans="2:9" x14ac:dyDescent="0.35">
      <c r="B16" t="s">
        <v>81</v>
      </c>
      <c r="C16" s="88" t="s">
        <v>136</v>
      </c>
    </row>
    <row r="17" spans="2:9" ht="7" customHeight="1" x14ac:dyDescent="0.35"/>
    <row r="18" spans="2:9" x14ac:dyDescent="0.35">
      <c r="B18" s="357" t="s">
        <v>141</v>
      </c>
      <c r="C18" s="359"/>
      <c r="D18" s="359"/>
    </row>
    <row r="20" spans="2:9" x14ac:dyDescent="0.35">
      <c r="B20" s="110" t="s">
        <v>103</v>
      </c>
    </row>
    <row r="21" spans="2:9" ht="30" customHeight="1" x14ac:dyDescent="0.35">
      <c r="B21" s="111"/>
      <c r="C21" s="273"/>
      <c r="D21" s="273"/>
      <c r="E21" s="273"/>
      <c r="F21" s="273"/>
      <c r="G21" s="273"/>
      <c r="H21" s="273"/>
      <c r="I21" s="273"/>
    </row>
    <row r="22" spans="2:9" x14ac:dyDescent="0.35">
      <c r="B22" s="111"/>
      <c r="C22" s="273"/>
      <c r="D22" s="273"/>
      <c r="E22" s="273"/>
      <c r="F22" s="273"/>
      <c r="G22" s="273"/>
      <c r="H22" s="273"/>
      <c r="I22" s="273"/>
    </row>
    <row r="23" spans="2:9" x14ac:dyDescent="0.35">
      <c r="E23" s="204" t="s">
        <v>375</v>
      </c>
    </row>
  </sheetData>
  <sheetProtection sheet="1" objects="1" scenarios="1"/>
  <mergeCells count="6">
    <mergeCell ref="C22:I22"/>
    <mergeCell ref="B6:I6"/>
    <mergeCell ref="B9:I9"/>
    <mergeCell ref="B18:D18"/>
    <mergeCell ref="C21:I21"/>
    <mergeCell ref="C12:I12"/>
  </mergeCells>
  <hyperlinks>
    <hyperlink ref="C16" r:id="rId1" location="page=96" xr:uid="{00000000-0004-0000-3200-000000000000}"/>
    <hyperlink ref="B18" location="Interface!A1" display="←Back to interface" xr:uid="{00000000-0004-0000-3200-000001000000}"/>
    <hyperlink ref="B18:C18" location="'2 Cycling Infrastructure'!A1" display="← Back to 1 Eco-tourism" xr:uid="{00000000-0004-0000-3200-000002000000}"/>
    <hyperlink ref="B18:D18" location="'6 Touristic products'!A1" display="← Back to 6 Touristic offers" xr:uid="{00000000-0004-0000-3200-000003000000}"/>
  </hyperlinks>
  <pageMargins left="0.7" right="0.7" top="0.78740157499999996" bottom="0.78740157499999996" header="0.3" footer="0.3"/>
  <pageSetup paperSize="9" orientation="portrait" r:id="rId2"/>
  <drawing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Tabelle52">
    <tabColor theme="5" tint="0.79998168889431442"/>
  </sheetPr>
  <dimension ref="B1:I23"/>
  <sheetViews>
    <sheetView showGridLines="0" zoomScale="80" zoomScaleNormal="80" workbookViewId="0">
      <selection activeCell="E24" sqref="E24"/>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192</v>
      </c>
    </row>
    <row r="5" spans="2:9" x14ac:dyDescent="0.35">
      <c r="B5" s="92" t="s">
        <v>101</v>
      </c>
    </row>
    <row r="6" spans="2:9" ht="77.25" customHeight="1" x14ac:dyDescent="0.35">
      <c r="B6" s="354" t="s">
        <v>331</v>
      </c>
      <c r="C6" s="354"/>
      <c r="D6" s="354"/>
      <c r="E6" s="354"/>
      <c r="F6" s="354"/>
      <c r="G6" s="354"/>
      <c r="H6" s="354"/>
      <c r="I6" s="354"/>
    </row>
    <row r="7" spans="2:9" ht="7" customHeight="1" x14ac:dyDescent="0.35">
      <c r="B7" s="135"/>
      <c r="C7" s="135"/>
      <c r="D7" s="135"/>
      <c r="E7" s="135"/>
      <c r="F7" s="135"/>
      <c r="G7" s="135"/>
      <c r="H7" s="135"/>
    </row>
    <row r="8" spans="2:9" s="136" customFormat="1" ht="15" customHeight="1" x14ac:dyDescent="0.35">
      <c r="B8" s="110" t="s">
        <v>102</v>
      </c>
    </row>
    <row r="9" spans="2:9" ht="120.75" customHeight="1" x14ac:dyDescent="0.35">
      <c r="B9" s="354" t="s">
        <v>332</v>
      </c>
      <c r="C9" s="354"/>
      <c r="D9" s="354"/>
      <c r="E9" s="354"/>
      <c r="F9" s="354"/>
      <c r="G9" s="354"/>
      <c r="H9" s="354"/>
      <c r="I9" s="354"/>
    </row>
    <row r="10" spans="2:9" ht="7" customHeight="1" x14ac:dyDescent="0.35">
      <c r="B10" s="135"/>
      <c r="C10" s="135"/>
      <c r="D10" s="135"/>
      <c r="E10" s="135"/>
      <c r="F10" s="135"/>
      <c r="G10" s="135"/>
      <c r="H10" s="135"/>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x14ac:dyDescent="0.35">
      <c r="B14" t="s">
        <v>78</v>
      </c>
      <c r="C14" t="s">
        <v>177</v>
      </c>
    </row>
    <row r="15" spans="2:9" x14ac:dyDescent="0.35">
      <c r="B15" t="s">
        <v>79</v>
      </c>
      <c r="C15" s="137">
        <v>91</v>
      </c>
    </row>
    <row r="16" spans="2:9" x14ac:dyDescent="0.35">
      <c r="B16" t="s">
        <v>81</v>
      </c>
      <c r="C16" s="88" t="s">
        <v>136</v>
      </c>
    </row>
    <row r="17" spans="2:9" ht="7" customHeight="1" x14ac:dyDescent="0.35"/>
    <row r="18" spans="2:9" x14ac:dyDescent="0.35">
      <c r="B18" s="357" t="s">
        <v>141</v>
      </c>
      <c r="C18" s="359"/>
      <c r="D18" s="359"/>
    </row>
    <row r="20" spans="2:9" x14ac:dyDescent="0.35">
      <c r="B20" s="110" t="s">
        <v>103</v>
      </c>
    </row>
    <row r="21" spans="2:9" ht="30" customHeight="1" x14ac:dyDescent="0.35">
      <c r="B21" s="111"/>
      <c r="C21" s="273"/>
      <c r="D21" s="273"/>
      <c r="E21" s="273"/>
      <c r="F21" s="273"/>
      <c r="G21" s="273"/>
      <c r="H21" s="273"/>
      <c r="I21" s="273"/>
    </row>
    <row r="22" spans="2:9" x14ac:dyDescent="0.35">
      <c r="B22" s="111"/>
      <c r="C22" s="273"/>
      <c r="D22" s="273"/>
      <c r="E22" s="273"/>
      <c r="F22" s="273"/>
      <c r="G22" s="273"/>
      <c r="H22" s="273"/>
      <c r="I22" s="273"/>
    </row>
    <row r="23" spans="2:9" x14ac:dyDescent="0.35">
      <c r="E23" s="204" t="s">
        <v>375</v>
      </c>
    </row>
  </sheetData>
  <sheetProtection sheet="1" objects="1" scenarios="1"/>
  <mergeCells count="6">
    <mergeCell ref="C22:I22"/>
    <mergeCell ref="B6:I6"/>
    <mergeCell ref="B9:I9"/>
    <mergeCell ref="C12:I12"/>
    <mergeCell ref="B18:D18"/>
    <mergeCell ref="C21:I21"/>
  </mergeCells>
  <hyperlinks>
    <hyperlink ref="C16" r:id="rId1" location="page=95" xr:uid="{00000000-0004-0000-3300-000000000000}"/>
    <hyperlink ref="B18" location="Interface!A1" display="←Back to interface" xr:uid="{00000000-0004-0000-3300-000001000000}"/>
    <hyperlink ref="B18:C18" location="'2 Cycling Infrastructure'!A1" display="← Back to 1 Eco-tourism" xr:uid="{00000000-0004-0000-3300-000002000000}"/>
    <hyperlink ref="B18:D18" location="'6 Touristic products'!A1" display="← Back to 6 Touristic offers" xr:uid="{00000000-0004-0000-3300-000003000000}"/>
  </hyperlinks>
  <pageMargins left="0.7" right="0.7" top="0.78740157499999996" bottom="0.78740157499999996" header="0.3" footer="0.3"/>
  <pageSetup paperSize="9" orientation="portrait" r:id="rId2"/>
  <drawing r:id="rId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Tabelle53">
    <tabColor theme="5" tint="0.79998168889431442"/>
  </sheetPr>
  <dimension ref="B1:I23"/>
  <sheetViews>
    <sheetView showGridLines="0" zoomScale="80" zoomScaleNormal="80" workbookViewId="0">
      <selection activeCell="E24" sqref="E24"/>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194</v>
      </c>
    </row>
    <row r="5" spans="2:9" x14ac:dyDescent="0.35">
      <c r="B5" s="92" t="s">
        <v>101</v>
      </c>
    </row>
    <row r="6" spans="2:9" ht="195.75" customHeight="1" x14ac:dyDescent="0.35">
      <c r="B6" s="354" t="s">
        <v>333</v>
      </c>
      <c r="C6" s="354"/>
      <c r="D6" s="354"/>
      <c r="E6" s="354"/>
      <c r="F6" s="354"/>
      <c r="G6" s="354"/>
      <c r="H6" s="354"/>
      <c r="I6" s="354"/>
    </row>
    <row r="7" spans="2:9" ht="7" customHeight="1" x14ac:dyDescent="0.35">
      <c r="B7" s="112"/>
      <c r="C7" s="112"/>
      <c r="D7" s="112"/>
      <c r="E7" s="112"/>
      <c r="F7" s="112"/>
      <c r="G7" s="112"/>
      <c r="H7" s="112"/>
    </row>
    <row r="8" spans="2:9" s="113" customFormat="1" ht="15" customHeight="1" x14ac:dyDescent="0.35">
      <c r="B8" s="110" t="s">
        <v>102</v>
      </c>
    </row>
    <row r="9" spans="2:9" ht="106.5" customHeight="1" x14ac:dyDescent="0.35">
      <c r="B9" s="354" t="s">
        <v>334</v>
      </c>
      <c r="C9" s="354"/>
      <c r="D9" s="354"/>
      <c r="E9" s="354"/>
      <c r="F9" s="354"/>
      <c r="G9" s="354"/>
      <c r="H9" s="354"/>
      <c r="I9" s="354"/>
    </row>
    <row r="10" spans="2:9" ht="7" customHeight="1" x14ac:dyDescent="0.35">
      <c r="B10" s="112"/>
      <c r="C10" s="112"/>
      <c r="D10" s="112"/>
      <c r="E10" s="112"/>
      <c r="F10" s="112"/>
      <c r="G10" s="112"/>
      <c r="H10" s="112"/>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x14ac:dyDescent="0.35">
      <c r="B14" t="s">
        <v>78</v>
      </c>
      <c r="C14" t="s">
        <v>177</v>
      </c>
    </row>
    <row r="15" spans="2:9" x14ac:dyDescent="0.35">
      <c r="B15" t="s">
        <v>79</v>
      </c>
      <c r="C15" s="120">
        <v>87</v>
      </c>
    </row>
    <row r="16" spans="2:9" x14ac:dyDescent="0.35">
      <c r="B16" t="s">
        <v>81</v>
      </c>
      <c r="C16" s="88" t="s">
        <v>136</v>
      </c>
    </row>
    <row r="17" spans="2:9" ht="7" customHeight="1" x14ac:dyDescent="0.35"/>
    <row r="18" spans="2:9" x14ac:dyDescent="0.35">
      <c r="B18" s="357" t="s">
        <v>141</v>
      </c>
      <c r="C18" s="359"/>
      <c r="D18" s="359"/>
    </row>
    <row r="20" spans="2:9" x14ac:dyDescent="0.35">
      <c r="B20" s="110" t="s">
        <v>103</v>
      </c>
    </row>
    <row r="21" spans="2:9" ht="30" customHeight="1" x14ac:dyDescent="0.35">
      <c r="B21" s="111"/>
      <c r="C21" s="273"/>
      <c r="D21" s="273"/>
      <c r="E21" s="273"/>
      <c r="F21" s="273"/>
      <c r="G21" s="273"/>
      <c r="H21" s="273"/>
      <c r="I21" s="273"/>
    </row>
    <row r="22" spans="2:9" x14ac:dyDescent="0.35">
      <c r="B22" s="111"/>
      <c r="C22" s="273"/>
      <c r="D22" s="273"/>
      <c r="E22" s="273"/>
      <c r="F22" s="273"/>
      <c r="G22" s="273"/>
      <c r="H22" s="273"/>
      <c r="I22" s="273"/>
    </row>
    <row r="23" spans="2:9" x14ac:dyDescent="0.35">
      <c r="E23" s="204" t="s">
        <v>375</v>
      </c>
    </row>
  </sheetData>
  <sheetProtection sheet="1" objects="1" scenarios="1"/>
  <mergeCells count="6">
    <mergeCell ref="C22:I22"/>
    <mergeCell ref="B6:I6"/>
    <mergeCell ref="B9:I9"/>
    <mergeCell ref="B18:D18"/>
    <mergeCell ref="C21:I21"/>
    <mergeCell ref="C12:I12"/>
  </mergeCells>
  <hyperlinks>
    <hyperlink ref="C16" r:id="rId1" location="page=91" xr:uid="{00000000-0004-0000-3400-000000000000}"/>
    <hyperlink ref="B18" location="Interface!A1" display="←Back to interface" xr:uid="{00000000-0004-0000-3400-000001000000}"/>
    <hyperlink ref="B18:C18" location="'2 Cycling Infrastructure'!A1" display="← Back to 1 Eco-tourism" xr:uid="{00000000-0004-0000-3400-000002000000}"/>
    <hyperlink ref="B18:D18" location="'6 Touristic products'!A1" display="← Back to 6 Touristic offers" xr:uid="{00000000-0004-0000-3400-000003000000}"/>
  </hyperlinks>
  <pageMargins left="0.7" right="0.7" top="0.78740157499999996" bottom="0.78740157499999996" header="0.3" footer="0.3"/>
  <pageSetup paperSize="9" orientation="portrait" r:id="rId2"/>
  <drawing r:id="rId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Tabelle54">
    <tabColor theme="5" tint="0.79998168889431442"/>
  </sheetPr>
  <dimension ref="B1:I23"/>
  <sheetViews>
    <sheetView showGridLines="0" zoomScale="80" zoomScaleNormal="80" workbookViewId="0">
      <selection activeCell="E23" sqref="E23"/>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124</v>
      </c>
    </row>
    <row r="5" spans="2:9" x14ac:dyDescent="0.35">
      <c r="B5" s="92" t="s">
        <v>101</v>
      </c>
    </row>
    <row r="6" spans="2:9" ht="150.75" customHeight="1" x14ac:dyDescent="0.35">
      <c r="B6" s="354" t="s">
        <v>337</v>
      </c>
      <c r="C6" s="354"/>
      <c r="D6" s="354"/>
      <c r="E6" s="354"/>
      <c r="F6" s="354"/>
      <c r="G6" s="354"/>
      <c r="H6" s="354"/>
      <c r="I6" s="354"/>
    </row>
    <row r="7" spans="2:9" ht="7" customHeight="1" x14ac:dyDescent="0.35">
      <c r="B7" s="112"/>
      <c r="C7" s="112"/>
      <c r="D7" s="112"/>
      <c r="E7" s="112"/>
      <c r="F7" s="112"/>
      <c r="G7" s="112"/>
      <c r="H7" s="112"/>
    </row>
    <row r="8" spans="2:9" s="113" customFormat="1" ht="15" customHeight="1" x14ac:dyDescent="0.35">
      <c r="B8" s="110" t="s">
        <v>102</v>
      </c>
    </row>
    <row r="9" spans="2:9" ht="75" customHeight="1" x14ac:dyDescent="0.35">
      <c r="B9" s="354" t="s">
        <v>338</v>
      </c>
      <c r="C9" s="354"/>
      <c r="D9" s="354"/>
      <c r="E9" s="354"/>
      <c r="F9" s="354"/>
      <c r="G9" s="354"/>
      <c r="H9" s="354"/>
      <c r="I9" s="354"/>
    </row>
    <row r="10" spans="2:9" ht="7" customHeight="1" x14ac:dyDescent="0.35">
      <c r="B10" s="112"/>
      <c r="C10" s="112"/>
      <c r="D10" s="112"/>
      <c r="E10" s="112"/>
      <c r="F10" s="112"/>
      <c r="G10" s="112"/>
      <c r="H10" s="112"/>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x14ac:dyDescent="0.35">
      <c r="B14" t="s">
        <v>78</v>
      </c>
      <c r="C14" t="s">
        <v>181</v>
      </c>
    </row>
    <row r="15" spans="2:9" x14ac:dyDescent="0.35">
      <c r="B15" t="s">
        <v>79</v>
      </c>
      <c r="C15" s="114">
        <v>95</v>
      </c>
    </row>
    <row r="16" spans="2:9" x14ac:dyDescent="0.35">
      <c r="B16" t="s">
        <v>81</v>
      </c>
      <c r="C16" s="88" t="s">
        <v>136</v>
      </c>
    </row>
    <row r="17" spans="2:9" ht="7" customHeight="1" x14ac:dyDescent="0.35"/>
    <row r="18" spans="2:9" x14ac:dyDescent="0.35">
      <c r="B18" s="357" t="s">
        <v>140</v>
      </c>
      <c r="C18" s="357"/>
      <c r="D18" s="357"/>
    </row>
    <row r="20" spans="2:9" x14ac:dyDescent="0.35">
      <c r="B20" s="110" t="s">
        <v>103</v>
      </c>
    </row>
    <row r="21" spans="2:9" ht="30" customHeight="1" x14ac:dyDescent="0.35">
      <c r="B21" s="111"/>
      <c r="C21" s="273"/>
      <c r="D21" s="273"/>
      <c r="E21" s="273"/>
      <c r="F21" s="273"/>
      <c r="G21" s="273"/>
      <c r="H21" s="273"/>
      <c r="I21" s="273"/>
    </row>
    <row r="22" spans="2:9" x14ac:dyDescent="0.35">
      <c r="B22" s="111"/>
      <c r="C22" s="273"/>
      <c r="D22" s="273"/>
      <c r="E22" s="273"/>
      <c r="F22" s="273"/>
      <c r="G22" s="273"/>
      <c r="H22" s="273"/>
      <c r="I22" s="273"/>
    </row>
    <row r="23" spans="2:9" x14ac:dyDescent="0.35">
      <c r="E23" s="204" t="s">
        <v>375</v>
      </c>
    </row>
  </sheetData>
  <sheetProtection sheet="1" objects="1" scenarios="1"/>
  <mergeCells count="6">
    <mergeCell ref="C22:I22"/>
    <mergeCell ref="B6:I6"/>
    <mergeCell ref="B9:I9"/>
    <mergeCell ref="B18:D18"/>
    <mergeCell ref="C21:I21"/>
    <mergeCell ref="C12:I12"/>
  </mergeCells>
  <hyperlinks>
    <hyperlink ref="C16" r:id="rId1" location="page=99" xr:uid="{00000000-0004-0000-3500-000000000000}"/>
    <hyperlink ref="B18:D18" location="'7 Monitoring'!A1" display="← Back to 7 Monitoring" xr:uid="{00000000-0004-0000-3500-000001000000}"/>
    <hyperlink ref="B18:C18" location="'2 Cycling Infrastructure'!A1" display="← Back to 1 Eco-tourism" xr:uid="{00000000-0004-0000-3500-000002000000}"/>
    <hyperlink ref="B18" location="Interface!A1" display="←Back to interface" xr:uid="{00000000-0004-0000-3500-000003000000}"/>
  </hyperlinks>
  <pageMargins left="0.7" right="0.7" top="0.78740157499999996" bottom="0.78740157499999996" header="0.3" footer="0.3"/>
  <pageSetup paperSize="9" orientation="portrait" r:id="rId2"/>
  <drawing r:id="rId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Tabelle55">
    <tabColor theme="5" tint="0.79998168889431442"/>
  </sheetPr>
  <dimension ref="B1:I23"/>
  <sheetViews>
    <sheetView showGridLines="0" zoomScale="80" zoomScaleNormal="80" workbookViewId="0">
      <selection activeCell="E24" sqref="E24"/>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125</v>
      </c>
    </row>
    <row r="5" spans="2:9" x14ac:dyDescent="0.35">
      <c r="B5" s="92" t="s">
        <v>101</v>
      </c>
    </row>
    <row r="6" spans="2:9" ht="122.25" customHeight="1" x14ac:dyDescent="0.35">
      <c r="B6" s="354" t="s">
        <v>339</v>
      </c>
      <c r="C6" s="354"/>
      <c r="D6" s="354"/>
      <c r="E6" s="354"/>
      <c r="F6" s="354"/>
      <c r="G6" s="354"/>
      <c r="H6" s="354"/>
      <c r="I6" s="354"/>
    </row>
    <row r="7" spans="2:9" ht="7" customHeight="1" x14ac:dyDescent="0.35">
      <c r="B7" s="112"/>
      <c r="C7" s="112"/>
      <c r="D7" s="112"/>
      <c r="E7" s="112"/>
      <c r="F7" s="112"/>
      <c r="G7" s="112"/>
      <c r="H7" s="112"/>
    </row>
    <row r="8" spans="2:9" s="113" customFormat="1" ht="15" customHeight="1" x14ac:dyDescent="0.35">
      <c r="B8" s="110" t="s">
        <v>102</v>
      </c>
    </row>
    <row r="9" spans="2:9" ht="95.15" customHeight="1" x14ac:dyDescent="0.35">
      <c r="B9" s="354" t="s">
        <v>147</v>
      </c>
      <c r="C9" s="354"/>
      <c r="D9" s="354"/>
      <c r="E9" s="354"/>
      <c r="F9" s="354"/>
      <c r="G9" s="354"/>
      <c r="H9" s="354"/>
      <c r="I9" s="354"/>
    </row>
    <row r="10" spans="2:9" ht="7" customHeight="1" x14ac:dyDescent="0.35">
      <c r="B10" s="112"/>
      <c r="C10" s="112"/>
      <c r="D10" s="112"/>
      <c r="E10" s="112"/>
      <c r="F10" s="112"/>
      <c r="G10" s="112"/>
      <c r="H10" s="112"/>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x14ac:dyDescent="0.35">
      <c r="B14" t="s">
        <v>78</v>
      </c>
      <c r="C14" t="s">
        <v>182</v>
      </c>
    </row>
    <row r="15" spans="2:9" x14ac:dyDescent="0.35">
      <c r="B15" t="s">
        <v>79</v>
      </c>
      <c r="C15" s="114">
        <v>95</v>
      </c>
    </row>
    <row r="16" spans="2:9" x14ac:dyDescent="0.35">
      <c r="B16" t="s">
        <v>81</v>
      </c>
      <c r="C16" s="88" t="s">
        <v>136</v>
      </c>
    </row>
    <row r="17" spans="2:9" ht="7" customHeight="1" x14ac:dyDescent="0.35"/>
    <row r="18" spans="2:9" x14ac:dyDescent="0.35">
      <c r="B18" s="357" t="s">
        <v>140</v>
      </c>
      <c r="C18" s="357"/>
      <c r="D18" s="357"/>
    </row>
    <row r="20" spans="2:9" x14ac:dyDescent="0.35">
      <c r="B20" s="110" t="s">
        <v>103</v>
      </c>
    </row>
    <row r="21" spans="2:9" ht="30" customHeight="1" x14ac:dyDescent="0.35">
      <c r="B21" s="111"/>
      <c r="C21" s="273"/>
      <c r="D21" s="273"/>
      <c r="E21" s="273"/>
      <c r="F21" s="273"/>
      <c r="G21" s="273"/>
      <c r="H21" s="273"/>
      <c r="I21" s="273"/>
    </row>
    <row r="22" spans="2:9" x14ac:dyDescent="0.35">
      <c r="B22" s="111"/>
      <c r="C22" s="273"/>
      <c r="D22" s="273"/>
      <c r="E22" s="273"/>
      <c r="F22" s="273"/>
      <c r="G22" s="273"/>
      <c r="H22" s="273"/>
      <c r="I22" s="273"/>
    </row>
    <row r="23" spans="2:9" x14ac:dyDescent="0.35">
      <c r="E23" s="204" t="s">
        <v>375</v>
      </c>
    </row>
  </sheetData>
  <sheetProtection sheet="1" objects="1" scenarios="1"/>
  <mergeCells count="6">
    <mergeCell ref="C22:I22"/>
    <mergeCell ref="B6:I6"/>
    <mergeCell ref="B9:I9"/>
    <mergeCell ref="B18:D18"/>
    <mergeCell ref="C21:I21"/>
    <mergeCell ref="C12:I12"/>
  </mergeCells>
  <hyperlinks>
    <hyperlink ref="C16" r:id="rId1" location="page=99" xr:uid="{00000000-0004-0000-3600-000000000000}"/>
    <hyperlink ref="B18:D18" location="'7 Monitoring'!A1" display="← Back to 7 Monitoring" xr:uid="{00000000-0004-0000-3600-000001000000}"/>
  </hyperlinks>
  <pageMargins left="0.7" right="0.7" top="0.78740157499999996" bottom="0.78740157499999996" header="0.3" footer="0.3"/>
  <pageSetup paperSize="9" orientation="portrait" r:id="rId2"/>
  <drawing r:id="rId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Tabelle56">
    <tabColor theme="5" tint="0.79998168889431442"/>
  </sheetPr>
  <dimension ref="B1:I23"/>
  <sheetViews>
    <sheetView showGridLines="0" topLeftCell="A6" zoomScale="80" zoomScaleNormal="80" workbookViewId="0">
      <selection activeCell="J16" sqref="J16"/>
    </sheetView>
  </sheetViews>
  <sheetFormatPr defaultColWidth="11.453125" defaultRowHeight="14.5" x14ac:dyDescent="0.35"/>
  <cols>
    <col min="1" max="1" width="4.7265625" customWidth="1"/>
  </cols>
  <sheetData>
    <row r="1" spans="2:9" ht="7" customHeight="1" x14ac:dyDescent="0.35"/>
    <row r="2" spans="2:9" ht="60" customHeight="1" x14ac:dyDescent="0.35"/>
    <row r="3" spans="2:9" ht="7" customHeight="1" x14ac:dyDescent="0.35"/>
    <row r="4" spans="2:9" ht="18" x14ac:dyDescent="0.4">
      <c r="B4" s="91" t="s">
        <v>340</v>
      </c>
    </row>
    <row r="5" spans="2:9" x14ac:dyDescent="0.35">
      <c r="B5" s="92" t="s">
        <v>101</v>
      </c>
    </row>
    <row r="6" spans="2:9" ht="137.25" customHeight="1" x14ac:dyDescent="0.35">
      <c r="B6" s="354" t="s">
        <v>341</v>
      </c>
      <c r="C6" s="354"/>
      <c r="D6" s="354"/>
      <c r="E6" s="354"/>
      <c r="F6" s="354"/>
      <c r="G6" s="354"/>
      <c r="H6" s="354"/>
      <c r="I6" s="354"/>
    </row>
    <row r="7" spans="2:9" ht="7" customHeight="1" x14ac:dyDescent="0.35">
      <c r="B7" s="112"/>
      <c r="C7" s="112"/>
      <c r="D7" s="112"/>
      <c r="E7" s="112"/>
      <c r="F7" s="112"/>
      <c r="G7" s="112"/>
      <c r="H7" s="112"/>
    </row>
    <row r="8" spans="2:9" s="113" customFormat="1" ht="15" customHeight="1" x14ac:dyDescent="0.35">
      <c r="B8" s="110" t="s">
        <v>102</v>
      </c>
    </row>
    <row r="9" spans="2:9" ht="95.15" customHeight="1" x14ac:dyDescent="0.35">
      <c r="B9" s="354" t="s">
        <v>148</v>
      </c>
      <c r="C9" s="354"/>
      <c r="D9" s="354"/>
      <c r="E9" s="354"/>
      <c r="F9" s="354"/>
      <c r="G9" s="354"/>
      <c r="H9" s="354"/>
      <c r="I9" s="354"/>
    </row>
    <row r="10" spans="2:9" ht="7" customHeight="1" x14ac:dyDescent="0.35">
      <c r="B10" s="112"/>
      <c r="C10" s="112"/>
      <c r="D10" s="112"/>
      <c r="E10" s="112"/>
      <c r="F10" s="112"/>
      <c r="G10" s="112"/>
      <c r="H10" s="112"/>
    </row>
    <row r="11" spans="2:9" x14ac:dyDescent="0.35">
      <c r="B11" s="92" t="s">
        <v>75</v>
      </c>
    </row>
    <row r="12" spans="2:9" x14ac:dyDescent="0.35">
      <c r="B12" t="s">
        <v>76</v>
      </c>
      <c r="C12" s="355" t="s">
        <v>87</v>
      </c>
      <c r="D12" s="355"/>
      <c r="E12" s="355"/>
      <c r="F12" s="355"/>
      <c r="G12" s="355"/>
      <c r="H12" s="355"/>
      <c r="I12" s="355"/>
    </row>
    <row r="13" spans="2:9" x14ac:dyDescent="0.35">
      <c r="B13" t="s">
        <v>77</v>
      </c>
      <c r="C13" t="s">
        <v>137</v>
      </c>
    </row>
    <row r="14" spans="2:9" x14ac:dyDescent="0.35">
      <c r="B14" t="s">
        <v>78</v>
      </c>
      <c r="C14" t="s">
        <v>183</v>
      </c>
    </row>
    <row r="15" spans="2:9" x14ac:dyDescent="0.35">
      <c r="B15" t="s">
        <v>79</v>
      </c>
      <c r="C15" s="114">
        <v>98</v>
      </c>
    </row>
    <row r="16" spans="2:9" x14ac:dyDescent="0.35">
      <c r="B16" t="s">
        <v>81</v>
      </c>
      <c r="C16" s="88" t="s">
        <v>136</v>
      </c>
    </row>
    <row r="17" spans="2:9" ht="7" customHeight="1" x14ac:dyDescent="0.35"/>
    <row r="18" spans="2:9" x14ac:dyDescent="0.35">
      <c r="B18" s="357" t="s">
        <v>140</v>
      </c>
      <c r="C18" s="357"/>
      <c r="D18" s="357"/>
    </row>
    <row r="20" spans="2:9" x14ac:dyDescent="0.35">
      <c r="B20" s="110" t="s">
        <v>103</v>
      </c>
    </row>
    <row r="21" spans="2:9" ht="30" customHeight="1" x14ac:dyDescent="0.35">
      <c r="B21" s="111"/>
      <c r="C21" s="273"/>
      <c r="D21" s="273"/>
      <c r="E21" s="273"/>
      <c r="F21" s="273"/>
      <c r="G21" s="273"/>
      <c r="H21" s="273"/>
      <c r="I21" s="273"/>
    </row>
    <row r="22" spans="2:9" x14ac:dyDescent="0.35">
      <c r="B22" s="111"/>
      <c r="C22" s="273"/>
      <c r="D22" s="273"/>
      <c r="E22" s="273"/>
      <c r="F22" s="273"/>
      <c r="G22" s="273"/>
      <c r="H22" s="273"/>
      <c r="I22" s="273"/>
    </row>
    <row r="23" spans="2:9" x14ac:dyDescent="0.35">
      <c r="E23" s="204" t="s">
        <v>375</v>
      </c>
    </row>
  </sheetData>
  <sheetProtection sheet="1" objects="1" scenarios="1"/>
  <mergeCells count="6">
    <mergeCell ref="C22:I22"/>
    <mergeCell ref="B6:I6"/>
    <mergeCell ref="B9:I9"/>
    <mergeCell ref="B18:D18"/>
    <mergeCell ref="C21:I21"/>
    <mergeCell ref="C12:I12"/>
  </mergeCells>
  <hyperlinks>
    <hyperlink ref="C16" r:id="rId1" location="page=102" xr:uid="{00000000-0004-0000-3700-000000000000}"/>
    <hyperlink ref="B18:D18" location="'7 Monitoring'!A1" display="← Back to 7 Monitoring" xr:uid="{00000000-0004-0000-3700-000001000000}"/>
  </hyperlinks>
  <pageMargins left="0.7" right="0.7" top="0.78740157499999996" bottom="0.78740157499999996"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tabColor rgb="FFFFCC00"/>
  </sheetPr>
  <dimension ref="A1:W28"/>
  <sheetViews>
    <sheetView showGridLines="0" zoomScale="80" zoomScaleNormal="80" workbookViewId="0">
      <selection activeCell="Q20" sqref="Q20"/>
    </sheetView>
  </sheetViews>
  <sheetFormatPr defaultColWidth="11.453125" defaultRowHeight="14.5" outlineLevelCol="1" x14ac:dyDescent="0.35"/>
  <cols>
    <col min="1" max="1" width="4.7265625" style="183" customWidth="1"/>
    <col min="2" max="6" width="11.453125" style="183"/>
    <col min="7" max="7" width="25.26953125" style="183" customWidth="1"/>
    <col min="8" max="13" width="11.453125" style="183"/>
    <col min="14" max="18" width="10.7265625" style="183" customWidth="1" outlineLevel="1"/>
    <col min="19" max="19" width="2" style="183" customWidth="1" outlineLevel="1"/>
    <col min="20" max="20" width="3.7265625" style="183" customWidth="1"/>
    <col min="21" max="21" width="6.7265625" style="183" customWidth="1"/>
    <col min="22" max="22" width="11.453125" style="183"/>
    <col min="23" max="23" width="30.1796875" style="183" customWidth="1"/>
    <col min="24" max="16384" width="11.453125" style="183"/>
  </cols>
  <sheetData>
    <row r="1" spans="1:23" ht="7" customHeight="1" x14ac:dyDescent="0.35"/>
    <row r="2" spans="1:23" ht="15" customHeight="1" x14ac:dyDescent="0.35">
      <c r="F2" s="331" t="s">
        <v>163</v>
      </c>
      <c r="G2" s="331"/>
      <c r="H2" s="331"/>
      <c r="I2" s="331"/>
    </row>
    <row r="3" spans="1:23" ht="15" customHeight="1" x14ac:dyDescent="0.35">
      <c r="E3" s="217"/>
      <c r="F3" s="331"/>
      <c r="G3" s="331"/>
      <c r="H3" s="331"/>
      <c r="I3" s="331"/>
    </row>
    <row r="4" spans="1:23" ht="15" customHeight="1" x14ac:dyDescent="0.35">
      <c r="F4" s="331"/>
      <c r="G4" s="331"/>
      <c r="H4" s="331"/>
      <c r="I4" s="331"/>
    </row>
    <row r="5" spans="1:23" ht="20.149999999999999" customHeight="1" x14ac:dyDescent="0.35">
      <c r="A5" s="188"/>
      <c r="B5" s="188"/>
      <c r="C5" s="188"/>
      <c r="D5" s="188"/>
      <c r="E5" s="188"/>
      <c r="F5" s="188"/>
      <c r="G5" s="188"/>
      <c r="H5" s="188"/>
      <c r="I5" s="188"/>
      <c r="J5" s="188"/>
      <c r="K5" s="188"/>
      <c r="L5" s="188"/>
      <c r="M5" s="188"/>
      <c r="N5" s="188"/>
      <c r="O5" s="188"/>
      <c r="P5" s="188"/>
      <c r="Q5" s="188"/>
      <c r="R5" s="188"/>
      <c r="S5" s="188"/>
      <c r="T5" s="188"/>
      <c r="U5" s="188"/>
    </row>
    <row r="7" spans="1:23" ht="24.65" customHeight="1" x14ac:dyDescent="0.45">
      <c r="E7" s="337"/>
      <c r="F7" s="338"/>
      <c r="H7" s="218" t="s">
        <v>4</v>
      </c>
      <c r="I7" s="219"/>
      <c r="J7" s="220" t="s">
        <v>6</v>
      </c>
      <c r="K7" s="219"/>
      <c r="L7" s="221" t="s">
        <v>5</v>
      </c>
      <c r="M7" s="222"/>
      <c r="N7" s="222"/>
      <c r="Q7" s="332" t="s">
        <v>8</v>
      </c>
      <c r="R7" s="332" t="s">
        <v>27</v>
      </c>
    </row>
    <row r="8" spans="1:23" ht="15" thickBot="1" x14ac:dyDescent="0.4">
      <c r="H8" s="223">
        <v>1</v>
      </c>
      <c r="I8" s="224">
        <v>2</v>
      </c>
      <c r="J8" s="224">
        <v>3</v>
      </c>
      <c r="K8" s="224">
        <v>4</v>
      </c>
      <c r="L8" s="225">
        <v>5</v>
      </c>
      <c r="M8" s="211" t="s">
        <v>22</v>
      </c>
      <c r="N8" s="211"/>
      <c r="P8" s="211" t="s">
        <v>7</v>
      </c>
      <c r="Q8" s="336"/>
      <c r="R8" s="332"/>
      <c r="U8" s="226" t="s">
        <v>89</v>
      </c>
    </row>
    <row r="9" spans="1:23" ht="30" customHeight="1" thickTop="1" thickBot="1" x14ac:dyDescent="0.4">
      <c r="A9" s="227" t="s">
        <v>41</v>
      </c>
      <c r="B9" s="339" t="s">
        <v>369</v>
      </c>
      <c r="C9" s="339"/>
      <c r="D9" s="339"/>
      <c r="E9" s="339"/>
      <c r="F9" s="339"/>
      <c r="G9" s="339"/>
      <c r="H9" s="228"/>
      <c r="I9" s="229"/>
      <c r="J9" s="229"/>
      <c r="K9" s="229"/>
      <c r="L9" s="230"/>
      <c r="O9" s="231">
        <v>3</v>
      </c>
      <c r="P9" s="97">
        <f>'Weights 3 Public transport'!H7</f>
        <v>0.16666666666666666</v>
      </c>
      <c r="Q9" s="232">
        <f>IF(OR(O9=0,O9=6),0,O9*R9/$R$20)</f>
        <v>0.5</v>
      </c>
      <c r="R9" s="97">
        <f>IF(OR(O9="",O9=0,O9=6),0,P9)</f>
        <v>0.16666666666666666</v>
      </c>
      <c r="S9" s="202">
        <f>IF(OR(O9="",O9=0,O9=6),"",O9)</f>
        <v>3</v>
      </c>
      <c r="U9" s="233" t="s">
        <v>85</v>
      </c>
      <c r="W9" s="216" t="str">
        <f>IF(O9=6,"You can press the help button to get additional information.","")</f>
        <v/>
      </c>
    </row>
    <row r="10" spans="1:23" ht="10" customHeight="1" thickTop="1" thickBot="1" x14ac:dyDescent="0.4">
      <c r="A10" s="202"/>
      <c r="H10" s="228"/>
      <c r="I10" s="229"/>
      <c r="J10" s="229"/>
      <c r="K10" s="229"/>
      <c r="L10" s="230"/>
      <c r="Q10" s="232"/>
      <c r="W10" s="216"/>
    </row>
    <row r="11" spans="1:23" ht="30" customHeight="1" thickTop="1" thickBot="1" x14ac:dyDescent="0.4">
      <c r="A11" s="227" t="s">
        <v>42</v>
      </c>
      <c r="B11" s="339" t="s">
        <v>368</v>
      </c>
      <c r="C11" s="339"/>
      <c r="D11" s="339"/>
      <c r="E11" s="339"/>
      <c r="F11" s="339"/>
      <c r="G11" s="339"/>
      <c r="H11" s="228"/>
      <c r="I11" s="229"/>
      <c r="J11" s="229"/>
      <c r="K11" s="229"/>
      <c r="L11" s="230"/>
      <c r="O11" s="231">
        <v>4</v>
      </c>
      <c r="P11" s="97">
        <f>'Weights 3 Public transport'!H9</f>
        <v>0.16666666666666666</v>
      </c>
      <c r="Q11" s="232">
        <f>IF(OR(O11=0,O11=6),0,O11*R11/$R$20)</f>
        <v>0.66666666666666663</v>
      </c>
      <c r="R11" s="97">
        <f>IF(OR(O11="",O11=0,O11=6),0,P11)</f>
        <v>0.16666666666666666</v>
      </c>
      <c r="S11" s="202">
        <f>IF(OR(O11="",O11=0,O11=6),"",O11)</f>
        <v>4</v>
      </c>
      <c r="U11" s="233" t="s">
        <v>85</v>
      </c>
      <c r="W11" s="216" t="str">
        <f t="shared" ref="W11:W22" si="0">IF(O11=6,"You can press the help button to get additional information.","")</f>
        <v/>
      </c>
    </row>
    <row r="12" spans="1:23" ht="10" customHeight="1" thickTop="1" thickBot="1" x14ac:dyDescent="0.4">
      <c r="A12" s="202"/>
      <c r="H12" s="228"/>
      <c r="I12" s="229"/>
      <c r="J12" s="229"/>
      <c r="K12" s="229"/>
      <c r="L12" s="230"/>
      <c r="Q12" s="232"/>
      <c r="W12" s="216"/>
    </row>
    <row r="13" spans="1:23" ht="30" customHeight="1" thickTop="1" thickBot="1" x14ac:dyDescent="0.4">
      <c r="A13" s="227" t="s">
        <v>43</v>
      </c>
      <c r="B13" s="339" t="s">
        <v>370</v>
      </c>
      <c r="C13" s="339"/>
      <c r="D13" s="339"/>
      <c r="E13" s="339"/>
      <c r="F13" s="339"/>
      <c r="G13" s="339"/>
      <c r="H13" s="234"/>
      <c r="I13" s="229"/>
      <c r="J13" s="229"/>
      <c r="K13" s="229"/>
      <c r="L13" s="230"/>
      <c r="O13" s="231">
        <v>3</v>
      </c>
      <c r="P13" s="97">
        <f>'Weights 3 Public transport'!H11</f>
        <v>0.16666666666666666</v>
      </c>
      <c r="Q13" s="232">
        <f>IF(OR(O13=0,O13=6),0,O13*R13/$R$20)</f>
        <v>0.5</v>
      </c>
      <c r="R13" s="97">
        <f>IF(OR(O13="",O13=0,O13=6),0,P13)</f>
        <v>0.16666666666666666</v>
      </c>
      <c r="S13" s="202">
        <f>IF(OR(O13="",O13=0,O13=6),"",O13)</f>
        <v>3</v>
      </c>
      <c r="U13" s="233" t="s">
        <v>85</v>
      </c>
      <c r="W13" s="216" t="str">
        <f t="shared" si="0"/>
        <v/>
      </c>
    </row>
    <row r="14" spans="1:23" ht="10" customHeight="1" thickTop="1" thickBot="1" x14ac:dyDescent="0.4">
      <c r="A14" s="202"/>
      <c r="H14" s="228"/>
      <c r="I14" s="229"/>
      <c r="J14" s="229"/>
      <c r="K14" s="229"/>
      <c r="L14" s="230"/>
      <c r="Q14" s="232"/>
      <c r="W14" s="216"/>
    </row>
    <row r="15" spans="1:23" ht="30" customHeight="1" thickTop="1" thickBot="1" x14ac:dyDescent="0.4">
      <c r="A15" s="227" t="s">
        <v>44</v>
      </c>
      <c r="B15" s="335" t="s">
        <v>63</v>
      </c>
      <c r="C15" s="335"/>
      <c r="D15" s="335"/>
      <c r="E15" s="335"/>
      <c r="F15" s="335"/>
      <c r="G15" s="335"/>
      <c r="H15" s="234"/>
      <c r="I15" s="235"/>
      <c r="J15" s="235"/>
      <c r="K15" s="235"/>
      <c r="L15" s="236"/>
      <c r="M15" s="202"/>
      <c r="N15" s="202"/>
      <c r="O15" s="231">
        <v>3</v>
      </c>
      <c r="P15" s="97">
        <f>'Weights 3 Public transport'!H13</f>
        <v>0.16666666666666666</v>
      </c>
      <c r="Q15" s="232">
        <f>IF(OR(O15=0,O15=6),0,O15*R15/$R$20)</f>
        <v>0.5</v>
      </c>
      <c r="R15" s="97">
        <f>IF(OR(O15="",O15=0,O15=6),0,P15)</f>
        <v>0.16666666666666666</v>
      </c>
      <c r="S15" s="202">
        <f>IF(OR(O15="",O15=0,O15=6),"",O15)</f>
        <v>3</v>
      </c>
      <c r="U15" s="233" t="s">
        <v>85</v>
      </c>
      <c r="W15" s="216" t="str">
        <f t="shared" si="0"/>
        <v/>
      </c>
    </row>
    <row r="16" spans="1:23" ht="10" customHeight="1" thickTop="1" thickBot="1" x14ac:dyDescent="0.4">
      <c r="A16" s="202"/>
      <c r="H16" s="228"/>
      <c r="I16" s="229"/>
      <c r="J16" s="229"/>
      <c r="K16" s="229"/>
      <c r="L16" s="230"/>
      <c r="Q16" s="232"/>
      <c r="W16" s="216"/>
    </row>
    <row r="17" spans="1:23" ht="30" customHeight="1" thickTop="1" thickBot="1" x14ac:dyDescent="0.4">
      <c r="A17" s="227" t="s">
        <v>45</v>
      </c>
      <c r="B17" s="335" t="s">
        <v>19</v>
      </c>
      <c r="C17" s="335"/>
      <c r="D17" s="335"/>
      <c r="E17" s="335"/>
      <c r="F17" s="335"/>
      <c r="G17" s="335"/>
      <c r="H17" s="228"/>
      <c r="I17" s="229"/>
      <c r="J17" s="229"/>
      <c r="K17" s="229"/>
      <c r="L17" s="230"/>
      <c r="O17" s="231">
        <v>2</v>
      </c>
      <c r="P17" s="97">
        <f>'Weights 3 Public transport'!H15</f>
        <v>0.16666666666666666</v>
      </c>
      <c r="Q17" s="232">
        <f>IF(OR(O17=0,O17=6),0,O17*R17/$R$20)</f>
        <v>0.33333333333333331</v>
      </c>
      <c r="R17" s="97">
        <f>IF(OR(O17="",O17=0,O17=6),0,P17)</f>
        <v>0.16666666666666666</v>
      </c>
      <c r="S17" s="202">
        <f>IF(OR(O17="",O17=0,O17=6),"",O17)</f>
        <v>2</v>
      </c>
      <c r="U17" s="233" t="s">
        <v>85</v>
      </c>
      <c r="W17" s="216" t="str">
        <f t="shared" si="0"/>
        <v/>
      </c>
    </row>
    <row r="18" spans="1:23" ht="10" customHeight="1" thickTop="1" thickBot="1" x14ac:dyDescent="0.4">
      <c r="A18" s="202"/>
      <c r="H18" s="228"/>
      <c r="I18" s="229"/>
      <c r="J18" s="229"/>
      <c r="K18" s="229"/>
      <c r="L18" s="230"/>
      <c r="Q18" s="232"/>
      <c r="W18" s="216"/>
    </row>
    <row r="19" spans="1:23" ht="30" customHeight="1" thickTop="1" thickBot="1" x14ac:dyDescent="0.4">
      <c r="A19" s="227" t="s">
        <v>149</v>
      </c>
      <c r="B19" s="335" t="s">
        <v>278</v>
      </c>
      <c r="C19" s="335"/>
      <c r="D19" s="335"/>
      <c r="E19" s="335"/>
      <c r="F19" s="335"/>
      <c r="G19" s="335"/>
      <c r="H19" s="237"/>
      <c r="I19" s="188"/>
      <c r="J19" s="188"/>
      <c r="K19" s="188"/>
      <c r="L19" s="238"/>
      <c r="O19" s="231">
        <v>5</v>
      </c>
      <c r="P19" s="239">
        <f>1-P17-P15-P13-P11-P9</f>
        <v>0.16666666666666682</v>
      </c>
      <c r="Q19" s="232">
        <f>IF(OR(O19=0,O19=6),0,O19*R19/$R$20)</f>
        <v>0.83333333333333415</v>
      </c>
      <c r="R19" s="97">
        <f>IF(OR(O19="",O19=0,O19=6),0,P19)</f>
        <v>0.16666666666666682</v>
      </c>
      <c r="S19" s="202">
        <f>IF(OR(O19="",O19=0,O19=6),"",O19)</f>
        <v>5</v>
      </c>
      <c r="U19" s="233" t="s">
        <v>85</v>
      </c>
      <c r="W19" s="216" t="str">
        <f t="shared" si="0"/>
        <v/>
      </c>
    </row>
    <row r="20" spans="1:23" ht="15" thickTop="1" x14ac:dyDescent="0.35">
      <c r="A20" s="211"/>
      <c r="K20" s="229"/>
      <c r="L20" s="229"/>
      <c r="P20" s="240">
        <f>P9+P11+P13+P15+P17+P19</f>
        <v>1</v>
      </c>
      <c r="Q20" s="241">
        <f>Q9+Q11+Q13+Q15+Q17+Q19</f>
        <v>3.3333333333333339</v>
      </c>
      <c r="R20" s="240">
        <f>R9+R11+R13+R15+R17+R19</f>
        <v>1</v>
      </c>
      <c r="S20" s="202" t="str">
        <f>IF(OR(O20="",O20=0,O20=6),"",O20)</f>
        <v/>
      </c>
      <c r="W20" s="216"/>
    </row>
    <row r="21" spans="1:23" ht="15" thickBot="1" x14ac:dyDescent="0.4">
      <c r="A21" s="242"/>
      <c r="B21" s="243"/>
      <c r="C21" s="243"/>
      <c r="D21" s="243"/>
      <c r="E21" s="243"/>
      <c r="F21" s="243"/>
      <c r="G21" s="243"/>
      <c r="H21" s="243"/>
      <c r="I21" s="243"/>
      <c r="J21" s="243"/>
      <c r="K21" s="243"/>
      <c r="L21" s="243"/>
      <c r="M21" s="243"/>
      <c r="N21" s="243"/>
      <c r="O21" s="243"/>
      <c r="P21" s="244"/>
      <c r="Q21" s="245"/>
      <c r="R21" s="244"/>
      <c r="S21" s="246"/>
      <c r="T21" s="243"/>
      <c r="U21" s="243"/>
      <c r="W21" s="216"/>
    </row>
    <row r="22" spans="1:23" ht="30" customHeight="1" thickTop="1" thickBot="1" x14ac:dyDescent="0.4">
      <c r="A22" s="229"/>
      <c r="B22" s="340" t="s">
        <v>367</v>
      </c>
      <c r="C22" s="340"/>
      <c r="D22" s="340"/>
      <c r="E22" s="340"/>
      <c r="F22" s="340"/>
      <c r="G22" s="341"/>
      <c r="H22" s="247"/>
      <c r="I22" s="247"/>
      <c r="J22" s="247"/>
      <c r="K22" s="247"/>
      <c r="L22" s="247"/>
      <c r="M22" s="229"/>
      <c r="N22" s="229"/>
      <c r="O22" s="231">
        <v>2</v>
      </c>
      <c r="P22" s="229"/>
      <c r="Q22" s="229"/>
      <c r="R22" s="229"/>
      <c r="S22" s="229"/>
      <c r="T22" s="229"/>
      <c r="U22" s="233" t="s">
        <v>85</v>
      </c>
      <c r="W22" s="216" t="str">
        <f t="shared" si="0"/>
        <v/>
      </c>
    </row>
    <row r="23" spans="1:23" ht="15" thickTop="1" x14ac:dyDescent="0.35">
      <c r="A23" s="188"/>
      <c r="B23" s="248"/>
      <c r="C23" s="248"/>
      <c r="D23" s="248"/>
      <c r="E23" s="248"/>
      <c r="F23" s="248"/>
      <c r="G23" s="248"/>
      <c r="H23" s="188"/>
      <c r="I23" s="188"/>
      <c r="J23" s="188"/>
      <c r="K23" s="188"/>
      <c r="L23" s="188"/>
      <c r="M23" s="188"/>
      <c r="N23" s="188"/>
      <c r="O23" s="231"/>
      <c r="P23" s="188"/>
      <c r="Q23" s="249"/>
      <c r="R23" s="188"/>
      <c r="S23" s="188"/>
      <c r="T23" s="188"/>
      <c r="U23" s="188"/>
    </row>
    <row r="24" spans="1:23" ht="45" customHeight="1" x14ac:dyDescent="0.35">
      <c r="A24" s="229"/>
      <c r="B24" s="250" t="s">
        <v>366</v>
      </c>
      <c r="C24" s="330"/>
      <c r="D24" s="330"/>
      <c r="E24" s="330"/>
      <c r="F24" s="330"/>
      <c r="G24" s="330"/>
      <c r="H24" s="330"/>
      <c r="I24" s="330"/>
      <c r="J24" s="330"/>
      <c r="K24" s="330"/>
      <c r="L24" s="330"/>
      <c r="M24" s="330"/>
      <c r="N24" s="330"/>
      <c r="O24" s="330"/>
      <c r="P24" s="330"/>
      <c r="Q24" s="330"/>
      <c r="R24" s="330"/>
      <c r="S24" s="330"/>
      <c r="T24" s="330"/>
      <c r="U24" s="229"/>
    </row>
    <row r="25" spans="1:23" ht="23.5" x14ac:dyDescent="0.35">
      <c r="A25" s="243"/>
      <c r="B25" s="328" t="s">
        <v>60</v>
      </c>
      <c r="C25" s="329"/>
      <c r="D25" s="328" t="s">
        <v>61</v>
      </c>
      <c r="E25" s="329"/>
      <c r="F25" s="303" t="s">
        <v>216</v>
      </c>
      <c r="G25" s="303"/>
      <c r="H25" s="243"/>
      <c r="I25" s="243"/>
      <c r="J25" s="304" t="s">
        <v>217</v>
      </c>
      <c r="K25" s="304"/>
      <c r="L25" s="304"/>
      <c r="M25" s="304"/>
      <c r="N25" s="304"/>
      <c r="O25" s="304"/>
      <c r="P25" s="304"/>
      <c r="Q25" s="304"/>
      <c r="R25" s="304"/>
      <c r="S25" s="304"/>
      <c r="T25" s="304"/>
      <c r="U25" s="304"/>
    </row>
    <row r="26" spans="1:23" x14ac:dyDescent="0.35">
      <c r="A26" s="211"/>
      <c r="F26" s="333"/>
      <c r="G26" s="334"/>
      <c r="H26" s="333"/>
      <c r="I26" s="334"/>
      <c r="K26" s="229"/>
      <c r="L26" s="229"/>
      <c r="O26" s="202"/>
      <c r="P26" s="212"/>
      <c r="Q26" s="232"/>
      <c r="R26" s="97"/>
      <c r="S26" s="202"/>
    </row>
    <row r="27" spans="1:23" x14ac:dyDescent="0.35">
      <c r="G27" s="183" t="s">
        <v>375</v>
      </c>
      <c r="Q27" s="251"/>
    </row>
    <row r="28" spans="1:23" x14ac:dyDescent="0.35">
      <c r="H28" s="213"/>
      <c r="P28" s="240"/>
      <c r="Q28" s="241"/>
      <c r="R28" s="240"/>
    </row>
  </sheetData>
  <mergeCells count="18">
    <mergeCell ref="H26:I26"/>
    <mergeCell ref="B19:G19"/>
    <mergeCell ref="Q7:Q8"/>
    <mergeCell ref="E7:F7"/>
    <mergeCell ref="F26:G26"/>
    <mergeCell ref="B9:G9"/>
    <mergeCell ref="B13:G13"/>
    <mergeCell ref="B15:G15"/>
    <mergeCell ref="B17:G17"/>
    <mergeCell ref="B11:G11"/>
    <mergeCell ref="B22:G22"/>
    <mergeCell ref="B25:C25"/>
    <mergeCell ref="D25:E25"/>
    <mergeCell ref="F25:G25"/>
    <mergeCell ref="J25:U25"/>
    <mergeCell ref="C24:T24"/>
    <mergeCell ref="F2:I4"/>
    <mergeCell ref="R7:R8"/>
  </mergeCells>
  <conditionalFormatting sqref="P19">
    <cfRule type="cellIs" dxfId="21" priority="1" operator="lessThan">
      <formula>0</formula>
    </cfRule>
  </conditionalFormatting>
  <hyperlinks>
    <hyperlink ref="U9" location="'Help 3 Eco-friendly transport'!A1" display="   ?   " xr:uid="{00000000-0004-0000-0500-000000000000}"/>
    <hyperlink ref="U13" location="'Help 3 Freq. public transport'!A1" display="   ?   " xr:uid="{00000000-0004-0000-0500-000001000000}"/>
    <hyperlink ref="U15" location="'Help 3 Bicycle transport'!A1" display="   ?   " xr:uid="{00000000-0004-0000-0500-000002000000}"/>
    <hyperlink ref="U17" location="'Help 3 Bicycle parking'!A1" display="   ?   " xr:uid="{00000000-0004-0000-0500-000003000000}"/>
    <hyperlink ref="U19" location="'Help 3 Support and information'!A1" display="   ?   " xr:uid="{00000000-0004-0000-0500-000004000000}"/>
    <hyperlink ref="U11" location="'Help 3 Access public transp.'!A1" display="   ?   " xr:uid="{00000000-0004-0000-0500-000005000000}"/>
    <hyperlink ref="J25" location="'4 Bike rental schemes'!A1" display="Bike rental schemes →" xr:uid="{00000000-0004-0000-0500-000006000000}"/>
    <hyperlink ref="F25" location="'2 Cycling Infrastructure'!A1" display="← Cycling Infrastructure" xr:uid="{00000000-0004-0000-0500-000007000000}"/>
    <hyperlink ref="B25" location="Interface!A1" display="←Back to interface" xr:uid="{00000000-0004-0000-0500-000008000000}"/>
    <hyperlink ref="D25" location="Summary!A1" display="→Summary results" xr:uid="{00000000-0004-0000-0500-000009000000}"/>
    <hyperlink ref="U22" location="'Help 1 Level of knowledge'!A1" display="   ?   " xr:uid="{00000000-0004-0000-0500-00000A000000}"/>
  </hyperlink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7</xdr:col>
                    <xdr:colOff>0</xdr:colOff>
                    <xdr:row>8</xdr:row>
                    <xdr:rowOff>0</xdr:rowOff>
                  </from>
                  <to>
                    <xdr:col>13</xdr:col>
                    <xdr:colOff>0</xdr:colOff>
                    <xdr:row>9</xdr:row>
                    <xdr:rowOff>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7</xdr:col>
                    <xdr:colOff>285750</xdr:colOff>
                    <xdr:row>8</xdr:row>
                    <xdr:rowOff>88900</xdr:rowOff>
                  </from>
                  <to>
                    <xdr:col>7</xdr:col>
                    <xdr:colOff>508000</xdr:colOff>
                    <xdr:row>8</xdr:row>
                    <xdr:rowOff>304800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8</xdr:col>
                    <xdr:colOff>285750</xdr:colOff>
                    <xdr:row>8</xdr:row>
                    <xdr:rowOff>88900</xdr:rowOff>
                  </from>
                  <to>
                    <xdr:col>8</xdr:col>
                    <xdr:colOff>508000</xdr:colOff>
                    <xdr:row>8</xdr:row>
                    <xdr:rowOff>304800</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9</xdr:col>
                    <xdr:colOff>285750</xdr:colOff>
                    <xdr:row>8</xdr:row>
                    <xdr:rowOff>88900</xdr:rowOff>
                  </from>
                  <to>
                    <xdr:col>9</xdr:col>
                    <xdr:colOff>508000</xdr:colOff>
                    <xdr:row>8</xdr:row>
                    <xdr:rowOff>304800</xdr:rowOff>
                  </to>
                </anchor>
              </controlPr>
            </control>
          </mc:Choice>
        </mc:AlternateContent>
        <mc:AlternateContent xmlns:mc="http://schemas.openxmlformats.org/markup-compatibility/2006">
          <mc:Choice Requires="x14">
            <control shapeId="5125" r:id="rId8" name="Option Button 5">
              <controlPr defaultSize="0" autoFill="0" autoLine="0" autoPict="0">
                <anchor moveWithCells="1">
                  <from>
                    <xdr:col>10</xdr:col>
                    <xdr:colOff>285750</xdr:colOff>
                    <xdr:row>8</xdr:row>
                    <xdr:rowOff>88900</xdr:rowOff>
                  </from>
                  <to>
                    <xdr:col>10</xdr:col>
                    <xdr:colOff>508000</xdr:colOff>
                    <xdr:row>8</xdr:row>
                    <xdr:rowOff>304800</xdr:rowOff>
                  </to>
                </anchor>
              </controlPr>
            </control>
          </mc:Choice>
        </mc:AlternateContent>
        <mc:AlternateContent xmlns:mc="http://schemas.openxmlformats.org/markup-compatibility/2006">
          <mc:Choice Requires="x14">
            <control shapeId="5126" r:id="rId9" name="Option Button 6">
              <controlPr defaultSize="0" autoFill="0" autoLine="0" autoPict="0">
                <anchor moveWithCells="1">
                  <from>
                    <xdr:col>11</xdr:col>
                    <xdr:colOff>285750</xdr:colOff>
                    <xdr:row>8</xdr:row>
                    <xdr:rowOff>88900</xdr:rowOff>
                  </from>
                  <to>
                    <xdr:col>11</xdr:col>
                    <xdr:colOff>508000</xdr:colOff>
                    <xdr:row>8</xdr:row>
                    <xdr:rowOff>304800</xdr:rowOff>
                  </to>
                </anchor>
              </controlPr>
            </control>
          </mc:Choice>
        </mc:AlternateContent>
        <mc:AlternateContent xmlns:mc="http://schemas.openxmlformats.org/markup-compatibility/2006">
          <mc:Choice Requires="x14">
            <control shapeId="5127" r:id="rId10" name="Group Box 7">
              <controlPr defaultSize="0" autoFill="0" autoPict="0">
                <anchor moveWithCells="1">
                  <from>
                    <xdr:col>7</xdr:col>
                    <xdr:colOff>0</xdr:colOff>
                    <xdr:row>12</xdr:row>
                    <xdr:rowOff>0</xdr:rowOff>
                  </from>
                  <to>
                    <xdr:col>13</xdr:col>
                    <xdr:colOff>0</xdr:colOff>
                    <xdr:row>13</xdr:row>
                    <xdr:rowOff>31750</xdr:rowOff>
                  </to>
                </anchor>
              </controlPr>
            </control>
          </mc:Choice>
        </mc:AlternateContent>
        <mc:AlternateContent xmlns:mc="http://schemas.openxmlformats.org/markup-compatibility/2006">
          <mc:Choice Requires="x14">
            <control shapeId="5128" r:id="rId11" name="Option Button 8">
              <controlPr defaultSize="0" autoFill="0" autoLine="0" autoPict="0">
                <anchor moveWithCells="1">
                  <from>
                    <xdr:col>7</xdr:col>
                    <xdr:colOff>298450</xdr:colOff>
                    <xdr:row>12</xdr:row>
                    <xdr:rowOff>95250</xdr:rowOff>
                  </from>
                  <to>
                    <xdr:col>7</xdr:col>
                    <xdr:colOff>533400</xdr:colOff>
                    <xdr:row>12</xdr:row>
                    <xdr:rowOff>317500</xdr:rowOff>
                  </to>
                </anchor>
              </controlPr>
            </control>
          </mc:Choice>
        </mc:AlternateContent>
        <mc:AlternateContent xmlns:mc="http://schemas.openxmlformats.org/markup-compatibility/2006">
          <mc:Choice Requires="x14">
            <control shapeId="5129" r:id="rId12" name="Option Button 9">
              <controlPr defaultSize="0" autoFill="0" autoLine="0" autoPict="0">
                <anchor moveWithCells="1">
                  <from>
                    <xdr:col>8</xdr:col>
                    <xdr:colOff>298450</xdr:colOff>
                    <xdr:row>12</xdr:row>
                    <xdr:rowOff>95250</xdr:rowOff>
                  </from>
                  <to>
                    <xdr:col>8</xdr:col>
                    <xdr:colOff>533400</xdr:colOff>
                    <xdr:row>12</xdr:row>
                    <xdr:rowOff>317500</xdr:rowOff>
                  </to>
                </anchor>
              </controlPr>
            </control>
          </mc:Choice>
        </mc:AlternateContent>
        <mc:AlternateContent xmlns:mc="http://schemas.openxmlformats.org/markup-compatibility/2006">
          <mc:Choice Requires="x14">
            <control shapeId="5130" r:id="rId13" name="Option Button 10">
              <controlPr defaultSize="0" autoFill="0" autoLine="0" autoPict="0">
                <anchor moveWithCells="1">
                  <from>
                    <xdr:col>9</xdr:col>
                    <xdr:colOff>298450</xdr:colOff>
                    <xdr:row>12</xdr:row>
                    <xdr:rowOff>107950</xdr:rowOff>
                  </from>
                  <to>
                    <xdr:col>9</xdr:col>
                    <xdr:colOff>533400</xdr:colOff>
                    <xdr:row>12</xdr:row>
                    <xdr:rowOff>323850</xdr:rowOff>
                  </to>
                </anchor>
              </controlPr>
            </control>
          </mc:Choice>
        </mc:AlternateContent>
        <mc:AlternateContent xmlns:mc="http://schemas.openxmlformats.org/markup-compatibility/2006">
          <mc:Choice Requires="x14">
            <control shapeId="5131" r:id="rId14" name="Option Button 11">
              <controlPr defaultSize="0" autoFill="0" autoLine="0" autoPict="0">
                <anchor moveWithCells="1">
                  <from>
                    <xdr:col>10</xdr:col>
                    <xdr:colOff>298450</xdr:colOff>
                    <xdr:row>12</xdr:row>
                    <xdr:rowOff>95250</xdr:rowOff>
                  </from>
                  <to>
                    <xdr:col>10</xdr:col>
                    <xdr:colOff>533400</xdr:colOff>
                    <xdr:row>12</xdr:row>
                    <xdr:rowOff>317500</xdr:rowOff>
                  </to>
                </anchor>
              </controlPr>
            </control>
          </mc:Choice>
        </mc:AlternateContent>
        <mc:AlternateContent xmlns:mc="http://schemas.openxmlformats.org/markup-compatibility/2006">
          <mc:Choice Requires="x14">
            <control shapeId="5132" r:id="rId15" name="Option Button 12">
              <controlPr defaultSize="0" autoFill="0" autoLine="0" autoPict="0">
                <anchor moveWithCells="1">
                  <from>
                    <xdr:col>11</xdr:col>
                    <xdr:colOff>298450</xdr:colOff>
                    <xdr:row>12</xdr:row>
                    <xdr:rowOff>95250</xdr:rowOff>
                  </from>
                  <to>
                    <xdr:col>11</xdr:col>
                    <xdr:colOff>533400</xdr:colOff>
                    <xdr:row>12</xdr:row>
                    <xdr:rowOff>317500</xdr:rowOff>
                  </to>
                </anchor>
              </controlPr>
            </control>
          </mc:Choice>
        </mc:AlternateContent>
        <mc:AlternateContent xmlns:mc="http://schemas.openxmlformats.org/markup-compatibility/2006">
          <mc:Choice Requires="x14">
            <control shapeId="5133" r:id="rId16" name="Group Box 13">
              <controlPr defaultSize="0" autoFill="0" autoPict="0">
                <anchor moveWithCells="1">
                  <from>
                    <xdr:col>7</xdr:col>
                    <xdr:colOff>0</xdr:colOff>
                    <xdr:row>14</xdr:row>
                    <xdr:rowOff>0</xdr:rowOff>
                  </from>
                  <to>
                    <xdr:col>13</xdr:col>
                    <xdr:colOff>0</xdr:colOff>
                    <xdr:row>15</xdr:row>
                    <xdr:rowOff>0</xdr:rowOff>
                  </to>
                </anchor>
              </controlPr>
            </control>
          </mc:Choice>
        </mc:AlternateContent>
        <mc:AlternateContent xmlns:mc="http://schemas.openxmlformats.org/markup-compatibility/2006">
          <mc:Choice Requires="x14">
            <control shapeId="5134" r:id="rId17" name="Option Button 14">
              <controlPr defaultSize="0" autoFill="0" autoLine="0" autoPict="0">
                <anchor moveWithCells="1">
                  <from>
                    <xdr:col>7</xdr:col>
                    <xdr:colOff>298450</xdr:colOff>
                    <xdr:row>14</xdr:row>
                    <xdr:rowOff>88900</xdr:rowOff>
                  </from>
                  <to>
                    <xdr:col>7</xdr:col>
                    <xdr:colOff>533400</xdr:colOff>
                    <xdr:row>14</xdr:row>
                    <xdr:rowOff>304800</xdr:rowOff>
                  </to>
                </anchor>
              </controlPr>
            </control>
          </mc:Choice>
        </mc:AlternateContent>
        <mc:AlternateContent xmlns:mc="http://schemas.openxmlformats.org/markup-compatibility/2006">
          <mc:Choice Requires="x14">
            <control shapeId="5135" r:id="rId18" name="Option Button 15">
              <controlPr defaultSize="0" autoFill="0" autoLine="0" autoPict="0">
                <anchor moveWithCells="1">
                  <from>
                    <xdr:col>8</xdr:col>
                    <xdr:colOff>298450</xdr:colOff>
                    <xdr:row>14</xdr:row>
                    <xdr:rowOff>88900</xdr:rowOff>
                  </from>
                  <to>
                    <xdr:col>8</xdr:col>
                    <xdr:colOff>533400</xdr:colOff>
                    <xdr:row>14</xdr:row>
                    <xdr:rowOff>304800</xdr:rowOff>
                  </to>
                </anchor>
              </controlPr>
            </control>
          </mc:Choice>
        </mc:AlternateContent>
        <mc:AlternateContent xmlns:mc="http://schemas.openxmlformats.org/markup-compatibility/2006">
          <mc:Choice Requires="x14">
            <control shapeId="5136" r:id="rId19" name="Option Button 16">
              <controlPr defaultSize="0" autoFill="0" autoLine="0" autoPict="0">
                <anchor moveWithCells="1">
                  <from>
                    <xdr:col>9</xdr:col>
                    <xdr:colOff>298450</xdr:colOff>
                    <xdr:row>14</xdr:row>
                    <xdr:rowOff>88900</xdr:rowOff>
                  </from>
                  <to>
                    <xdr:col>9</xdr:col>
                    <xdr:colOff>533400</xdr:colOff>
                    <xdr:row>14</xdr:row>
                    <xdr:rowOff>304800</xdr:rowOff>
                  </to>
                </anchor>
              </controlPr>
            </control>
          </mc:Choice>
        </mc:AlternateContent>
        <mc:AlternateContent xmlns:mc="http://schemas.openxmlformats.org/markup-compatibility/2006">
          <mc:Choice Requires="x14">
            <control shapeId="5137" r:id="rId20" name="Option Button 17">
              <controlPr defaultSize="0" autoFill="0" autoLine="0" autoPict="0">
                <anchor moveWithCells="1">
                  <from>
                    <xdr:col>10</xdr:col>
                    <xdr:colOff>298450</xdr:colOff>
                    <xdr:row>14</xdr:row>
                    <xdr:rowOff>88900</xdr:rowOff>
                  </from>
                  <to>
                    <xdr:col>10</xdr:col>
                    <xdr:colOff>533400</xdr:colOff>
                    <xdr:row>14</xdr:row>
                    <xdr:rowOff>304800</xdr:rowOff>
                  </to>
                </anchor>
              </controlPr>
            </control>
          </mc:Choice>
        </mc:AlternateContent>
        <mc:AlternateContent xmlns:mc="http://schemas.openxmlformats.org/markup-compatibility/2006">
          <mc:Choice Requires="x14">
            <control shapeId="5138" r:id="rId21" name="Option Button 18">
              <controlPr defaultSize="0" autoFill="0" autoLine="0" autoPict="0">
                <anchor moveWithCells="1">
                  <from>
                    <xdr:col>11</xdr:col>
                    <xdr:colOff>298450</xdr:colOff>
                    <xdr:row>14</xdr:row>
                    <xdr:rowOff>88900</xdr:rowOff>
                  </from>
                  <to>
                    <xdr:col>11</xdr:col>
                    <xdr:colOff>533400</xdr:colOff>
                    <xdr:row>14</xdr:row>
                    <xdr:rowOff>304800</xdr:rowOff>
                  </to>
                </anchor>
              </controlPr>
            </control>
          </mc:Choice>
        </mc:AlternateContent>
        <mc:AlternateContent xmlns:mc="http://schemas.openxmlformats.org/markup-compatibility/2006">
          <mc:Choice Requires="x14">
            <control shapeId="5139" r:id="rId22" name="Group Box 19">
              <controlPr defaultSize="0" autoFill="0" autoPict="0">
                <anchor moveWithCells="1">
                  <from>
                    <xdr:col>7</xdr:col>
                    <xdr:colOff>0</xdr:colOff>
                    <xdr:row>16</xdr:row>
                    <xdr:rowOff>0</xdr:rowOff>
                  </from>
                  <to>
                    <xdr:col>13</xdr:col>
                    <xdr:colOff>0</xdr:colOff>
                    <xdr:row>17</xdr:row>
                    <xdr:rowOff>0</xdr:rowOff>
                  </to>
                </anchor>
              </controlPr>
            </control>
          </mc:Choice>
        </mc:AlternateContent>
        <mc:AlternateContent xmlns:mc="http://schemas.openxmlformats.org/markup-compatibility/2006">
          <mc:Choice Requires="x14">
            <control shapeId="5140" r:id="rId23" name="Group Box 20">
              <controlPr defaultSize="0" autoFill="0" autoPict="0">
                <anchor moveWithCells="1">
                  <from>
                    <xdr:col>7</xdr:col>
                    <xdr:colOff>0</xdr:colOff>
                    <xdr:row>18</xdr:row>
                    <xdr:rowOff>0</xdr:rowOff>
                  </from>
                  <to>
                    <xdr:col>13</xdr:col>
                    <xdr:colOff>0</xdr:colOff>
                    <xdr:row>19</xdr:row>
                    <xdr:rowOff>0</xdr:rowOff>
                  </to>
                </anchor>
              </controlPr>
            </control>
          </mc:Choice>
        </mc:AlternateContent>
        <mc:AlternateContent xmlns:mc="http://schemas.openxmlformats.org/markup-compatibility/2006">
          <mc:Choice Requires="x14">
            <control shapeId="5143" r:id="rId24" name="Option Button 23">
              <controlPr defaultSize="0" autoFill="0" autoLine="0" autoPict="0">
                <anchor moveWithCells="1">
                  <from>
                    <xdr:col>7</xdr:col>
                    <xdr:colOff>298450</xdr:colOff>
                    <xdr:row>16</xdr:row>
                    <xdr:rowOff>88900</xdr:rowOff>
                  </from>
                  <to>
                    <xdr:col>7</xdr:col>
                    <xdr:colOff>533400</xdr:colOff>
                    <xdr:row>16</xdr:row>
                    <xdr:rowOff>304800</xdr:rowOff>
                  </to>
                </anchor>
              </controlPr>
            </control>
          </mc:Choice>
        </mc:AlternateContent>
        <mc:AlternateContent xmlns:mc="http://schemas.openxmlformats.org/markup-compatibility/2006">
          <mc:Choice Requires="x14">
            <control shapeId="5144" r:id="rId25" name="Option Button 24">
              <controlPr defaultSize="0" autoFill="0" autoLine="0" autoPict="0">
                <anchor moveWithCells="1">
                  <from>
                    <xdr:col>8</xdr:col>
                    <xdr:colOff>298450</xdr:colOff>
                    <xdr:row>16</xdr:row>
                    <xdr:rowOff>88900</xdr:rowOff>
                  </from>
                  <to>
                    <xdr:col>8</xdr:col>
                    <xdr:colOff>533400</xdr:colOff>
                    <xdr:row>16</xdr:row>
                    <xdr:rowOff>304800</xdr:rowOff>
                  </to>
                </anchor>
              </controlPr>
            </control>
          </mc:Choice>
        </mc:AlternateContent>
        <mc:AlternateContent xmlns:mc="http://schemas.openxmlformats.org/markup-compatibility/2006">
          <mc:Choice Requires="x14">
            <control shapeId="5145" r:id="rId26" name="Option Button 25">
              <controlPr defaultSize="0" autoFill="0" autoLine="0" autoPict="0">
                <anchor moveWithCells="1">
                  <from>
                    <xdr:col>9</xdr:col>
                    <xdr:colOff>298450</xdr:colOff>
                    <xdr:row>16</xdr:row>
                    <xdr:rowOff>88900</xdr:rowOff>
                  </from>
                  <to>
                    <xdr:col>9</xdr:col>
                    <xdr:colOff>533400</xdr:colOff>
                    <xdr:row>16</xdr:row>
                    <xdr:rowOff>304800</xdr:rowOff>
                  </to>
                </anchor>
              </controlPr>
            </control>
          </mc:Choice>
        </mc:AlternateContent>
        <mc:AlternateContent xmlns:mc="http://schemas.openxmlformats.org/markup-compatibility/2006">
          <mc:Choice Requires="x14">
            <control shapeId="5146" r:id="rId27" name="Option Button 26">
              <controlPr defaultSize="0" autoFill="0" autoLine="0" autoPict="0">
                <anchor moveWithCells="1">
                  <from>
                    <xdr:col>10</xdr:col>
                    <xdr:colOff>298450</xdr:colOff>
                    <xdr:row>16</xdr:row>
                    <xdr:rowOff>88900</xdr:rowOff>
                  </from>
                  <to>
                    <xdr:col>10</xdr:col>
                    <xdr:colOff>533400</xdr:colOff>
                    <xdr:row>16</xdr:row>
                    <xdr:rowOff>304800</xdr:rowOff>
                  </to>
                </anchor>
              </controlPr>
            </control>
          </mc:Choice>
        </mc:AlternateContent>
        <mc:AlternateContent xmlns:mc="http://schemas.openxmlformats.org/markup-compatibility/2006">
          <mc:Choice Requires="x14">
            <control shapeId="5147" r:id="rId28" name="Option Button 27">
              <controlPr defaultSize="0" autoFill="0" autoLine="0" autoPict="0">
                <anchor moveWithCells="1">
                  <from>
                    <xdr:col>11</xdr:col>
                    <xdr:colOff>298450</xdr:colOff>
                    <xdr:row>16</xdr:row>
                    <xdr:rowOff>88900</xdr:rowOff>
                  </from>
                  <to>
                    <xdr:col>11</xdr:col>
                    <xdr:colOff>533400</xdr:colOff>
                    <xdr:row>16</xdr:row>
                    <xdr:rowOff>304800</xdr:rowOff>
                  </to>
                </anchor>
              </controlPr>
            </control>
          </mc:Choice>
        </mc:AlternateContent>
        <mc:AlternateContent xmlns:mc="http://schemas.openxmlformats.org/markup-compatibility/2006">
          <mc:Choice Requires="x14">
            <control shapeId="5148" r:id="rId29" name="Option Button 28">
              <controlPr defaultSize="0" autoFill="0" autoLine="0" autoPict="0">
                <anchor moveWithCells="1">
                  <from>
                    <xdr:col>7</xdr:col>
                    <xdr:colOff>298450</xdr:colOff>
                    <xdr:row>18</xdr:row>
                    <xdr:rowOff>88900</xdr:rowOff>
                  </from>
                  <to>
                    <xdr:col>7</xdr:col>
                    <xdr:colOff>622300</xdr:colOff>
                    <xdr:row>18</xdr:row>
                    <xdr:rowOff>304800</xdr:rowOff>
                  </to>
                </anchor>
              </controlPr>
            </control>
          </mc:Choice>
        </mc:AlternateContent>
        <mc:AlternateContent xmlns:mc="http://schemas.openxmlformats.org/markup-compatibility/2006">
          <mc:Choice Requires="x14">
            <control shapeId="5149" r:id="rId30" name="Option Button 29">
              <controlPr defaultSize="0" autoFill="0" autoLine="0" autoPict="0">
                <anchor moveWithCells="1">
                  <from>
                    <xdr:col>8</xdr:col>
                    <xdr:colOff>298450</xdr:colOff>
                    <xdr:row>18</xdr:row>
                    <xdr:rowOff>88900</xdr:rowOff>
                  </from>
                  <to>
                    <xdr:col>8</xdr:col>
                    <xdr:colOff>622300</xdr:colOff>
                    <xdr:row>18</xdr:row>
                    <xdr:rowOff>304800</xdr:rowOff>
                  </to>
                </anchor>
              </controlPr>
            </control>
          </mc:Choice>
        </mc:AlternateContent>
        <mc:AlternateContent xmlns:mc="http://schemas.openxmlformats.org/markup-compatibility/2006">
          <mc:Choice Requires="x14">
            <control shapeId="5150" r:id="rId31" name="Option Button 30">
              <controlPr defaultSize="0" autoFill="0" autoLine="0" autoPict="0">
                <anchor moveWithCells="1">
                  <from>
                    <xdr:col>9</xdr:col>
                    <xdr:colOff>298450</xdr:colOff>
                    <xdr:row>18</xdr:row>
                    <xdr:rowOff>88900</xdr:rowOff>
                  </from>
                  <to>
                    <xdr:col>9</xdr:col>
                    <xdr:colOff>622300</xdr:colOff>
                    <xdr:row>18</xdr:row>
                    <xdr:rowOff>304800</xdr:rowOff>
                  </to>
                </anchor>
              </controlPr>
            </control>
          </mc:Choice>
        </mc:AlternateContent>
        <mc:AlternateContent xmlns:mc="http://schemas.openxmlformats.org/markup-compatibility/2006">
          <mc:Choice Requires="x14">
            <control shapeId="5151" r:id="rId32" name="Option Button 31">
              <controlPr defaultSize="0" autoFill="0" autoLine="0" autoPict="0">
                <anchor moveWithCells="1">
                  <from>
                    <xdr:col>10</xdr:col>
                    <xdr:colOff>298450</xdr:colOff>
                    <xdr:row>18</xdr:row>
                    <xdr:rowOff>88900</xdr:rowOff>
                  </from>
                  <to>
                    <xdr:col>10</xdr:col>
                    <xdr:colOff>622300</xdr:colOff>
                    <xdr:row>18</xdr:row>
                    <xdr:rowOff>304800</xdr:rowOff>
                  </to>
                </anchor>
              </controlPr>
            </control>
          </mc:Choice>
        </mc:AlternateContent>
        <mc:AlternateContent xmlns:mc="http://schemas.openxmlformats.org/markup-compatibility/2006">
          <mc:Choice Requires="x14">
            <control shapeId="5152" r:id="rId33" name="Option Button 32">
              <controlPr defaultSize="0" autoFill="0" autoLine="0" autoPict="0">
                <anchor moveWithCells="1">
                  <from>
                    <xdr:col>11</xdr:col>
                    <xdr:colOff>298450</xdr:colOff>
                    <xdr:row>18</xdr:row>
                    <xdr:rowOff>88900</xdr:rowOff>
                  </from>
                  <to>
                    <xdr:col>11</xdr:col>
                    <xdr:colOff>622300</xdr:colOff>
                    <xdr:row>18</xdr:row>
                    <xdr:rowOff>304800</xdr:rowOff>
                  </to>
                </anchor>
              </controlPr>
            </control>
          </mc:Choice>
        </mc:AlternateContent>
        <mc:AlternateContent xmlns:mc="http://schemas.openxmlformats.org/markup-compatibility/2006">
          <mc:Choice Requires="x14">
            <control shapeId="5153" r:id="rId34" name="Option Button 33">
              <controlPr defaultSize="0" autoFill="0" autoLine="0" autoPict="0">
                <anchor moveWithCells="1">
                  <from>
                    <xdr:col>12</xdr:col>
                    <xdr:colOff>285750</xdr:colOff>
                    <xdr:row>8</xdr:row>
                    <xdr:rowOff>88900</xdr:rowOff>
                  </from>
                  <to>
                    <xdr:col>12</xdr:col>
                    <xdr:colOff>508000</xdr:colOff>
                    <xdr:row>8</xdr:row>
                    <xdr:rowOff>304800</xdr:rowOff>
                  </to>
                </anchor>
              </controlPr>
            </control>
          </mc:Choice>
        </mc:AlternateContent>
        <mc:AlternateContent xmlns:mc="http://schemas.openxmlformats.org/markup-compatibility/2006">
          <mc:Choice Requires="x14">
            <control shapeId="5154" r:id="rId35" name="Option Button 34">
              <controlPr defaultSize="0" autoFill="0" autoLine="0" autoPict="0">
                <anchor moveWithCells="1">
                  <from>
                    <xdr:col>12</xdr:col>
                    <xdr:colOff>298450</xdr:colOff>
                    <xdr:row>12</xdr:row>
                    <xdr:rowOff>114300</xdr:rowOff>
                  </from>
                  <to>
                    <xdr:col>12</xdr:col>
                    <xdr:colOff>533400</xdr:colOff>
                    <xdr:row>12</xdr:row>
                    <xdr:rowOff>336550</xdr:rowOff>
                  </to>
                </anchor>
              </controlPr>
            </control>
          </mc:Choice>
        </mc:AlternateContent>
        <mc:AlternateContent xmlns:mc="http://schemas.openxmlformats.org/markup-compatibility/2006">
          <mc:Choice Requires="x14">
            <control shapeId="5155" r:id="rId36" name="Option Button 35">
              <controlPr defaultSize="0" autoFill="0" autoLine="0" autoPict="0">
                <anchor moveWithCells="1">
                  <from>
                    <xdr:col>12</xdr:col>
                    <xdr:colOff>298450</xdr:colOff>
                    <xdr:row>14</xdr:row>
                    <xdr:rowOff>88900</xdr:rowOff>
                  </from>
                  <to>
                    <xdr:col>12</xdr:col>
                    <xdr:colOff>533400</xdr:colOff>
                    <xdr:row>14</xdr:row>
                    <xdr:rowOff>304800</xdr:rowOff>
                  </to>
                </anchor>
              </controlPr>
            </control>
          </mc:Choice>
        </mc:AlternateContent>
        <mc:AlternateContent xmlns:mc="http://schemas.openxmlformats.org/markup-compatibility/2006">
          <mc:Choice Requires="x14">
            <control shapeId="5156" r:id="rId37" name="Option Button 36">
              <controlPr defaultSize="0" autoFill="0" autoLine="0" autoPict="0">
                <anchor moveWithCells="1">
                  <from>
                    <xdr:col>12</xdr:col>
                    <xdr:colOff>298450</xdr:colOff>
                    <xdr:row>16</xdr:row>
                    <xdr:rowOff>88900</xdr:rowOff>
                  </from>
                  <to>
                    <xdr:col>12</xdr:col>
                    <xdr:colOff>533400</xdr:colOff>
                    <xdr:row>16</xdr:row>
                    <xdr:rowOff>304800</xdr:rowOff>
                  </to>
                </anchor>
              </controlPr>
            </control>
          </mc:Choice>
        </mc:AlternateContent>
        <mc:AlternateContent xmlns:mc="http://schemas.openxmlformats.org/markup-compatibility/2006">
          <mc:Choice Requires="x14">
            <control shapeId="5157" r:id="rId38" name="Option Button 37">
              <controlPr defaultSize="0" autoFill="0" autoLine="0" autoPict="0">
                <anchor moveWithCells="1">
                  <from>
                    <xdr:col>12</xdr:col>
                    <xdr:colOff>298450</xdr:colOff>
                    <xdr:row>18</xdr:row>
                    <xdr:rowOff>88900</xdr:rowOff>
                  </from>
                  <to>
                    <xdr:col>12</xdr:col>
                    <xdr:colOff>622300</xdr:colOff>
                    <xdr:row>18</xdr:row>
                    <xdr:rowOff>304800</xdr:rowOff>
                  </to>
                </anchor>
              </controlPr>
            </control>
          </mc:Choice>
        </mc:AlternateContent>
        <mc:AlternateContent xmlns:mc="http://schemas.openxmlformats.org/markup-compatibility/2006">
          <mc:Choice Requires="x14">
            <control shapeId="5158" r:id="rId39" name="Group Box 38">
              <controlPr defaultSize="0" autoFill="0" autoPict="0">
                <anchor moveWithCells="1">
                  <from>
                    <xdr:col>7</xdr:col>
                    <xdr:colOff>0</xdr:colOff>
                    <xdr:row>10</xdr:row>
                    <xdr:rowOff>0</xdr:rowOff>
                  </from>
                  <to>
                    <xdr:col>13</xdr:col>
                    <xdr:colOff>0</xdr:colOff>
                    <xdr:row>11</xdr:row>
                    <xdr:rowOff>0</xdr:rowOff>
                  </to>
                </anchor>
              </controlPr>
            </control>
          </mc:Choice>
        </mc:AlternateContent>
        <mc:AlternateContent xmlns:mc="http://schemas.openxmlformats.org/markup-compatibility/2006">
          <mc:Choice Requires="x14">
            <control shapeId="5159" r:id="rId40" name="Option Button 39">
              <controlPr defaultSize="0" autoFill="0" autoLine="0" autoPict="0">
                <anchor moveWithCells="1">
                  <from>
                    <xdr:col>7</xdr:col>
                    <xdr:colOff>298450</xdr:colOff>
                    <xdr:row>10</xdr:row>
                    <xdr:rowOff>88900</xdr:rowOff>
                  </from>
                  <to>
                    <xdr:col>7</xdr:col>
                    <xdr:colOff>533400</xdr:colOff>
                    <xdr:row>10</xdr:row>
                    <xdr:rowOff>304800</xdr:rowOff>
                  </to>
                </anchor>
              </controlPr>
            </control>
          </mc:Choice>
        </mc:AlternateContent>
        <mc:AlternateContent xmlns:mc="http://schemas.openxmlformats.org/markup-compatibility/2006">
          <mc:Choice Requires="x14">
            <control shapeId="5160" r:id="rId41" name="Option Button 40">
              <controlPr defaultSize="0" autoFill="0" autoLine="0" autoPict="0">
                <anchor moveWithCells="1">
                  <from>
                    <xdr:col>8</xdr:col>
                    <xdr:colOff>298450</xdr:colOff>
                    <xdr:row>10</xdr:row>
                    <xdr:rowOff>88900</xdr:rowOff>
                  </from>
                  <to>
                    <xdr:col>8</xdr:col>
                    <xdr:colOff>533400</xdr:colOff>
                    <xdr:row>10</xdr:row>
                    <xdr:rowOff>304800</xdr:rowOff>
                  </to>
                </anchor>
              </controlPr>
            </control>
          </mc:Choice>
        </mc:AlternateContent>
        <mc:AlternateContent xmlns:mc="http://schemas.openxmlformats.org/markup-compatibility/2006">
          <mc:Choice Requires="x14">
            <control shapeId="5161" r:id="rId42" name="Option Button 41">
              <controlPr defaultSize="0" autoFill="0" autoLine="0" autoPict="0">
                <anchor moveWithCells="1">
                  <from>
                    <xdr:col>9</xdr:col>
                    <xdr:colOff>298450</xdr:colOff>
                    <xdr:row>10</xdr:row>
                    <xdr:rowOff>88900</xdr:rowOff>
                  </from>
                  <to>
                    <xdr:col>9</xdr:col>
                    <xdr:colOff>533400</xdr:colOff>
                    <xdr:row>10</xdr:row>
                    <xdr:rowOff>304800</xdr:rowOff>
                  </to>
                </anchor>
              </controlPr>
            </control>
          </mc:Choice>
        </mc:AlternateContent>
        <mc:AlternateContent xmlns:mc="http://schemas.openxmlformats.org/markup-compatibility/2006">
          <mc:Choice Requires="x14">
            <control shapeId="5162" r:id="rId43" name="Option Button 42">
              <controlPr defaultSize="0" autoFill="0" autoLine="0" autoPict="0">
                <anchor moveWithCells="1">
                  <from>
                    <xdr:col>10</xdr:col>
                    <xdr:colOff>298450</xdr:colOff>
                    <xdr:row>10</xdr:row>
                    <xdr:rowOff>88900</xdr:rowOff>
                  </from>
                  <to>
                    <xdr:col>10</xdr:col>
                    <xdr:colOff>533400</xdr:colOff>
                    <xdr:row>10</xdr:row>
                    <xdr:rowOff>304800</xdr:rowOff>
                  </to>
                </anchor>
              </controlPr>
            </control>
          </mc:Choice>
        </mc:AlternateContent>
        <mc:AlternateContent xmlns:mc="http://schemas.openxmlformats.org/markup-compatibility/2006">
          <mc:Choice Requires="x14">
            <control shapeId="5163" r:id="rId44" name="Option Button 43">
              <controlPr defaultSize="0" autoFill="0" autoLine="0" autoPict="0">
                <anchor moveWithCells="1">
                  <from>
                    <xdr:col>11</xdr:col>
                    <xdr:colOff>298450</xdr:colOff>
                    <xdr:row>10</xdr:row>
                    <xdr:rowOff>88900</xdr:rowOff>
                  </from>
                  <to>
                    <xdr:col>11</xdr:col>
                    <xdr:colOff>533400</xdr:colOff>
                    <xdr:row>10</xdr:row>
                    <xdr:rowOff>304800</xdr:rowOff>
                  </to>
                </anchor>
              </controlPr>
            </control>
          </mc:Choice>
        </mc:AlternateContent>
        <mc:AlternateContent xmlns:mc="http://schemas.openxmlformats.org/markup-compatibility/2006">
          <mc:Choice Requires="x14">
            <control shapeId="5164" r:id="rId45" name="Option Button 44">
              <controlPr defaultSize="0" autoFill="0" autoLine="0" autoPict="0">
                <anchor moveWithCells="1">
                  <from>
                    <xdr:col>12</xdr:col>
                    <xdr:colOff>298450</xdr:colOff>
                    <xdr:row>10</xdr:row>
                    <xdr:rowOff>88900</xdr:rowOff>
                  </from>
                  <to>
                    <xdr:col>12</xdr:col>
                    <xdr:colOff>533400</xdr:colOff>
                    <xdr:row>10</xdr:row>
                    <xdr:rowOff>304800</xdr:rowOff>
                  </to>
                </anchor>
              </controlPr>
            </control>
          </mc:Choice>
        </mc:AlternateContent>
        <mc:AlternateContent xmlns:mc="http://schemas.openxmlformats.org/markup-compatibility/2006">
          <mc:Choice Requires="x14">
            <control shapeId="5166" r:id="rId46" name="Group Box 46">
              <controlPr defaultSize="0" autoFill="0" autoPict="0">
                <anchor moveWithCells="1">
                  <from>
                    <xdr:col>7</xdr:col>
                    <xdr:colOff>0</xdr:colOff>
                    <xdr:row>21</xdr:row>
                    <xdr:rowOff>0</xdr:rowOff>
                  </from>
                  <to>
                    <xdr:col>12</xdr:col>
                    <xdr:colOff>0</xdr:colOff>
                    <xdr:row>22</xdr:row>
                    <xdr:rowOff>12700</xdr:rowOff>
                  </to>
                </anchor>
              </controlPr>
            </control>
          </mc:Choice>
        </mc:AlternateContent>
        <mc:AlternateContent xmlns:mc="http://schemas.openxmlformats.org/markup-compatibility/2006">
          <mc:Choice Requires="x14">
            <control shapeId="5173" r:id="rId47" name="Option Button 53">
              <controlPr defaultSize="0" autoFill="0" autoLine="0" autoPict="0">
                <anchor moveWithCells="1">
                  <from>
                    <xdr:col>7</xdr:col>
                    <xdr:colOff>285750</xdr:colOff>
                    <xdr:row>21</xdr:row>
                    <xdr:rowOff>88900</xdr:rowOff>
                  </from>
                  <to>
                    <xdr:col>7</xdr:col>
                    <xdr:colOff>590550</xdr:colOff>
                    <xdr:row>22</xdr:row>
                    <xdr:rowOff>12700</xdr:rowOff>
                  </to>
                </anchor>
              </controlPr>
            </control>
          </mc:Choice>
        </mc:AlternateContent>
        <mc:AlternateContent xmlns:mc="http://schemas.openxmlformats.org/markup-compatibility/2006">
          <mc:Choice Requires="x14">
            <control shapeId="5174" r:id="rId48" name="Option Button 54">
              <controlPr defaultSize="0" autoFill="0" autoLine="0" autoPict="0">
                <anchor moveWithCells="1">
                  <from>
                    <xdr:col>8</xdr:col>
                    <xdr:colOff>285750</xdr:colOff>
                    <xdr:row>21</xdr:row>
                    <xdr:rowOff>88900</xdr:rowOff>
                  </from>
                  <to>
                    <xdr:col>8</xdr:col>
                    <xdr:colOff>590550</xdr:colOff>
                    <xdr:row>22</xdr:row>
                    <xdr:rowOff>12700</xdr:rowOff>
                  </to>
                </anchor>
              </controlPr>
            </control>
          </mc:Choice>
        </mc:AlternateContent>
        <mc:AlternateContent xmlns:mc="http://schemas.openxmlformats.org/markup-compatibility/2006">
          <mc:Choice Requires="x14">
            <control shapeId="5175" r:id="rId49" name="Option Button 55">
              <controlPr defaultSize="0" autoFill="0" autoLine="0" autoPict="0">
                <anchor moveWithCells="1">
                  <from>
                    <xdr:col>9</xdr:col>
                    <xdr:colOff>285750</xdr:colOff>
                    <xdr:row>21</xdr:row>
                    <xdr:rowOff>88900</xdr:rowOff>
                  </from>
                  <to>
                    <xdr:col>9</xdr:col>
                    <xdr:colOff>590550</xdr:colOff>
                    <xdr:row>22</xdr:row>
                    <xdr:rowOff>12700</xdr:rowOff>
                  </to>
                </anchor>
              </controlPr>
            </control>
          </mc:Choice>
        </mc:AlternateContent>
        <mc:AlternateContent xmlns:mc="http://schemas.openxmlformats.org/markup-compatibility/2006">
          <mc:Choice Requires="x14">
            <control shapeId="5176" r:id="rId50" name="Option Button 56">
              <controlPr defaultSize="0" autoFill="0" autoLine="0" autoPict="0">
                <anchor moveWithCells="1">
                  <from>
                    <xdr:col>10</xdr:col>
                    <xdr:colOff>285750</xdr:colOff>
                    <xdr:row>21</xdr:row>
                    <xdr:rowOff>88900</xdr:rowOff>
                  </from>
                  <to>
                    <xdr:col>10</xdr:col>
                    <xdr:colOff>590550</xdr:colOff>
                    <xdr:row>22</xdr:row>
                    <xdr:rowOff>12700</xdr:rowOff>
                  </to>
                </anchor>
              </controlPr>
            </control>
          </mc:Choice>
        </mc:AlternateContent>
        <mc:AlternateContent xmlns:mc="http://schemas.openxmlformats.org/markup-compatibility/2006">
          <mc:Choice Requires="x14">
            <control shapeId="5177" r:id="rId51" name="Option Button 57">
              <controlPr defaultSize="0" autoFill="0" autoLine="0" autoPict="0">
                <anchor moveWithCells="1">
                  <from>
                    <xdr:col>11</xdr:col>
                    <xdr:colOff>285750</xdr:colOff>
                    <xdr:row>21</xdr:row>
                    <xdr:rowOff>88900</xdr:rowOff>
                  </from>
                  <to>
                    <xdr:col>11</xdr:col>
                    <xdr:colOff>590550</xdr:colOff>
                    <xdr:row>22</xdr:row>
                    <xdr:rowOff>12700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
    <tabColor rgb="FFABD91A"/>
  </sheetPr>
  <dimension ref="A1:W28"/>
  <sheetViews>
    <sheetView showGridLines="0" zoomScale="80" zoomScaleNormal="80" workbookViewId="0">
      <selection activeCell="Q16" sqref="Q16"/>
    </sheetView>
  </sheetViews>
  <sheetFormatPr defaultColWidth="11.453125" defaultRowHeight="14.5" outlineLevelCol="1" x14ac:dyDescent="0.35"/>
  <cols>
    <col min="1" max="1" width="4.7265625" style="183" customWidth="1"/>
    <col min="2" max="6" width="11.453125" style="183"/>
    <col min="7" max="7" width="15.7265625" style="183" customWidth="1"/>
    <col min="8" max="13" width="11.453125" style="183"/>
    <col min="14" max="18" width="10.7265625" style="183" customWidth="1" outlineLevel="1"/>
    <col min="19" max="19" width="2" style="183" customWidth="1" outlineLevel="1"/>
    <col min="20" max="20" width="3.7265625" style="183" customWidth="1"/>
    <col min="21" max="21" width="6.7265625" style="183" customWidth="1"/>
    <col min="22" max="22" width="11.453125" style="183"/>
    <col min="23" max="23" width="30.453125" style="183" customWidth="1"/>
    <col min="24" max="16384" width="11.453125" style="183"/>
  </cols>
  <sheetData>
    <row r="1" spans="1:23" ht="7" customHeight="1" x14ac:dyDescent="0.35"/>
    <row r="2" spans="1:23" ht="15" customHeight="1" x14ac:dyDescent="0.35">
      <c r="F2" s="342" t="s">
        <v>164</v>
      </c>
      <c r="G2" s="342"/>
      <c r="H2" s="342"/>
      <c r="I2" s="342"/>
      <c r="J2" s="342"/>
    </row>
    <row r="3" spans="1:23" ht="15" customHeight="1" x14ac:dyDescent="0.7">
      <c r="E3" s="252"/>
      <c r="F3" s="342"/>
      <c r="G3" s="342"/>
      <c r="H3" s="342"/>
      <c r="I3" s="342"/>
      <c r="J3" s="342"/>
    </row>
    <row r="4" spans="1:23" ht="15" customHeight="1" x14ac:dyDescent="0.35">
      <c r="F4" s="342"/>
      <c r="G4" s="342"/>
      <c r="H4" s="342"/>
      <c r="I4" s="342"/>
      <c r="J4" s="342"/>
    </row>
    <row r="5" spans="1:23" ht="20.149999999999999" customHeight="1" x14ac:dyDescent="0.35">
      <c r="A5" s="188"/>
      <c r="B5" s="188"/>
      <c r="C5" s="188"/>
      <c r="D5" s="188"/>
      <c r="E5" s="188"/>
      <c r="F5" s="188"/>
      <c r="G5" s="188"/>
      <c r="H5" s="188"/>
      <c r="I5" s="188"/>
      <c r="J5" s="188"/>
      <c r="K5" s="188"/>
      <c r="L5" s="188"/>
      <c r="M5" s="188"/>
      <c r="N5" s="188"/>
      <c r="O5" s="188"/>
      <c r="P5" s="188"/>
      <c r="Q5" s="188"/>
      <c r="R5" s="188"/>
      <c r="S5" s="188"/>
      <c r="T5" s="188"/>
      <c r="U5" s="188"/>
    </row>
    <row r="7" spans="1:23" ht="24.65" customHeight="1" x14ac:dyDescent="0.45">
      <c r="E7" s="337"/>
      <c r="F7" s="338"/>
      <c r="H7" s="218" t="s">
        <v>4</v>
      </c>
      <c r="I7" s="219"/>
      <c r="J7" s="220" t="s">
        <v>6</v>
      </c>
      <c r="K7" s="219"/>
      <c r="L7" s="221" t="s">
        <v>5</v>
      </c>
      <c r="M7" s="222"/>
      <c r="N7" s="222"/>
      <c r="Q7" s="332" t="s">
        <v>8</v>
      </c>
      <c r="R7" s="332" t="s">
        <v>27</v>
      </c>
    </row>
    <row r="8" spans="1:23" ht="15" thickBot="1" x14ac:dyDescent="0.4">
      <c r="H8" s="223">
        <v>1</v>
      </c>
      <c r="I8" s="224">
        <v>2</v>
      </c>
      <c r="J8" s="224">
        <v>3</v>
      </c>
      <c r="K8" s="224">
        <v>4</v>
      </c>
      <c r="L8" s="225">
        <v>5</v>
      </c>
      <c r="M8" s="211" t="s">
        <v>22</v>
      </c>
      <c r="N8" s="211"/>
      <c r="P8" s="211" t="s">
        <v>7</v>
      </c>
      <c r="Q8" s="336"/>
      <c r="R8" s="332"/>
      <c r="U8" s="226" t="s">
        <v>89</v>
      </c>
    </row>
    <row r="9" spans="1:23" ht="30" customHeight="1" thickTop="1" thickBot="1" x14ac:dyDescent="0.4">
      <c r="A9" s="227" t="s">
        <v>46</v>
      </c>
      <c r="B9" s="339" t="s">
        <v>289</v>
      </c>
      <c r="C9" s="339"/>
      <c r="D9" s="339"/>
      <c r="E9" s="339"/>
      <c r="F9" s="339"/>
      <c r="G9" s="339"/>
      <c r="H9" s="228"/>
      <c r="I9" s="229"/>
      <c r="J9" s="229"/>
      <c r="K9" s="229"/>
      <c r="L9" s="230"/>
      <c r="O9" s="231">
        <v>5</v>
      </c>
      <c r="P9" s="239">
        <f>'Weights 4 Bike rental schemes'!H7</f>
        <v>0.25</v>
      </c>
      <c r="Q9" s="232">
        <f>IF(OR(O9=0,O9=6),0,O9*R9/$R$16)</f>
        <v>1.25</v>
      </c>
      <c r="R9" s="97">
        <f>IF(OR(O9="",O9=0,O9=6),0,P9)</f>
        <v>0.25</v>
      </c>
      <c r="S9" s="202">
        <f>IF(OR(O9="",O9=0,O9=6),"",O9)</f>
        <v>5</v>
      </c>
      <c r="U9" s="233" t="s">
        <v>85</v>
      </c>
      <c r="W9" s="216" t="str">
        <f>IF(O9=6,"You can press the help button to get additional information.","")</f>
        <v/>
      </c>
    </row>
    <row r="10" spans="1:23" ht="10" customHeight="1" thickTop="1" thickBot="1" x14ac:dyDescent="0.4">
      <c r="A10" s="227"/>
      <c r="B10" s="253"/>
      <c r="C10" s="253"/>
      <c r="D10" s="253"/>
      <c r="E10" s="253"/>
      <c r="F10" s="253"/>
      <c r="G10" s="253"/>
      <c r="H10" s="228"/>
      <c r="I10" s="229"/>
      <c r="J10" s="229"/>
      <c r="K10" s="229"/>
      <c r="L10" s="230"/>
      <c r="O10" s="231"/>
      <c r="P10" s="239"/>
      <c r="Q10" s="232"/>
      <c r="R10" s="97"/>
      <c r="S10" s="202"/>
      <c r="W10" s="216"/>
    </row>
    <row r="11" spans="1:23" ht="30" customHeight="1" thickTop="1" thickBot="1" x14ac:dyDescent="0.4">
      <c r="A11" s="227" t="s">
        <v>47</v>
      </c>
      <c r="B11" s="339" t="s">
        <v>290</v>
      </c>
      <c r="C11" s="339"/>
      <c r="D11" s="339"/>
      <c r="E11" s="339"/>
      <c r="F11" s="339"/>
      <c r="G11" s="339"/>
      <c r="H11" s="228"/>
      <c r="I11" s="229"/>
      <c r="J11" s="229"/>
      <c r="K11" s="229"/>
      <c r="L11" s="230"/>
      <c r="O11" s="231">
        <v>5</v>
      </c>
      <c r="P11" s="239">
        <f>'Weights 4 Bike rental schemes'!H11</f>
        <v>0.25</v>
      </c>
      <c r="Q11" s="232">
        <f>IF(OR(O11=0,O11=6),0,O11*R11/$R$16)</f>
        <v>1.25</v>
      </c>
      <c r="R11" s="97">
        <f>IF(OR(O11="",O11=0,O11=6),0,P11)</f>
        <v>0.25</v>
      </c>
      <c r="S11" s="202">
        <f>IF(OR(O11="",O11=0,O11=6),"",O11)</f>
        <v>5</v>
      </c>
      <c r="U11" s="233" t="s">
        <v>85</v>
      </c>
      <c r="W11" s="216" t="str">
        <f t="shared" ref="W11:W18" si="0">IF(O11=6,"You can press the help button to get additional information.","")</f>
        <v/>
      </c>
    </row>
    <row r="12" spans="1:23" ht="10" customHeight="1" thickTop="1" thickBot="1" x14ac:dyDescent="0.4">
      <c r="A12" s="227"/>
      <c r="B12" s="253"/>
      <c r="C12" s="253"/>
      <c r="D12" s="253"/>
      <c r="E12" s="253"/>
      <c r="F12" s="253"/>
      <c r="G12" s="253"/>
      <c r="H12" s="228"/>
      <c r="I12" s="229"/>
      <c r="J12" s="229"/>
      <c r="K12" s="229"/>
      <c r="L12" s="230"/>
      <c r="O12" s="231"/>
      <c r="P12" s="97"/>
      <c r="Q12" s="232"/>
      <c r="R12" s="97"/>
      <c r="S12" s="202"/>
      <c r="W12" s="216"/>
    </row>
    <row r="13" spans="1:23" ht="30" customHeight="1" thickTop="1" thickBot="1" x14ac:dyDescent="0.4">
      <c r="A13" s="227" t="s">
        <v>152</v>
      </c>
      <c r="B13" s="335" t="s">
        <v>291</v>
      </c>
      <c r="C13" s="335"/>
      <c r="D13" s="335"/>
      <c r="E13" s="335"/>
      <c r="F13" s="335"/>
      <c r="G13" s="335"/>
      <c r="H13" s="237"/>
      <c r="I13" s="188"/>
      <c r="J13" s="188"/>
      <c r="K13" s="188"/>
      <c r="L13" s="238"/>
      <c r="O13" s="231">
        <v>5</v>
      </c>
      <c r="P13" s="239">
        <f>'Weights 4 Bike rental schemes'!H13</f>
        <v>0.25</v>
      </c>
      <c r="Q13" s="232">
        <f>IF(OR(O13=0,O13=6),0,O13*R13/$R$16)</f>
        <v>1.25</v>
      </c>
      <c r="R13" s="97">
        <f>IF(OR(O13="",O13=0,O13=6),0,P13)</f>
        <v>0.25</v>
      </c>
      <c r="S13" s="202">
        <f>IF(OR(O13="",O13=0,O13=6),"",O13)</f>
        <v>5</v>
      </c>
      <c r="U13" s="233" t="s">
        <v>85</v>
      </c>
      <c r="W13" s="216" t="str">
        <f t="shared" si="0"/>
        <v/>
      </c>
    </row>
    <row r="14" spans="1:23" ht="10" customHeight="1" thickTop="1" thickBot="1" x14ac:dyDescent="0.4">
      <c r="A14" s="202"/>
      <c r="H14" s="228"/>
      <c r="I14" s="229"/>
      <c r="J14" s="229"/>
      <c r="K14" s="229"/>
      <c r="L14" s="230"/>
      <c r="Q14" s="232"/>
      <c r="W14" s="216"/>
    </row>
    <row r="15" spans="1:23" ht="30" customHeight="1" thickTop="1" thickBot="1" x14ac:dyDescent="0.4">
      <c r="A15" s="227" t="s">
        <v>160</v>
      </c>
      <c r="B15" s="335" t="s">
        <v>292</v>
      </c>
      <c r="C15" s="335"/>
      <c r="D15" s="335"/>
      <c r="E15" s="335"/>
      <c r="F15" s="335"/>
      <c r="G15" s="335"/>
      <c r="H15" s="237"/>
      <c r="I15" s="188"/>
      <c r="J15" s="188"/>
      <c r="K15" s="188"/>
      <c r="L15" s="238"/>
      <c r="O15" s="231">
        <v>5</v>
      </c>
      <c r="P15" s="239">
        <f>1-P13-P11-P9</f>
        <v>0.25</v>
      </c>
      <c r="Q15" s="232">
        <f>IF(OR(O15=0,O15=6),0,O15*R15/$R$16)</f>
        <v>1.25</v>
      </c>
      <c r="R15" s="97">
        <f>IF(OR(O15="",O15=0,O15=6),0,P15)</f>
        <v>0.25</v>
      </c>
      <c r="S15" s="202">
        <f>IF(OR(O15="",O15=0,O15=6),"",O15)</f>
        <v>5</v>
      </c>
      <c r="U15" s="233" t="s">
        <v>85</v>
      </c>
      <c r="W15" s="216" t="str">
        <f t="shared" si="0"/>
        <v/>
      </c>
    </row>
    <row r="16" spans="1:23" ht="15" thickTop="1" x14ac:dyDescent="0.35">
      <c r="A16" s="211"/>
      <c r="K16" s="235"/>
      <c r="L16" s="235"/>
      <c r="M16" s="202"/>
      <c r="N16" s="202"/>
      <c r="O16" s="202"/>
      <c r="P16" s="240">
        <f>P9+P11+P13+P15</f>
        <v>1</v>
      </c>
      <c r="Q16" s="241">
        <f>Q9+Q11+Q13+Q15</f>
        <v>5</v>
      </c>
      <c r="R16" s="240">
        <f>R9+R11+R13+R15</f>
        <v>1</v>
      </c>
      <c r="S16" s="202"/>
      <c r="W16" s="216"/>
    </row>
    <row r="17" spans="1:23" ht="15" thickBot="1" x14ac:dyDescent="0.4">
      <c r="A17" s="242"/>
      <c r="B17" s="243"/>
      <c r="C17" s="243"/>
      <c r="D17" s="243"/>
      <c r="E17" s="243"/>
      <c r="F17" s="243"/>
      <c r="G17" s="243"/>
      <c r="H17" s="243"/>
      <c r="I17" s="243"/>
      <c r="J17" s="243"/>
      <c r="K17" s="246"/>
      <c r="L17" s="246"/>
      <c r="M17" s="246"/>
      <c r="N17" s="246"/>
      <c r="O17" s="246"/>
      <c r="P17" s="244"/>
      <c r="Q17" s="245"/>
      <c r="R17" s="244"/>
      <c r="S17" s="246"/>
      <c r="T17" s="243"/>
      <c r="U17" s="243"/>
      <c r="W17" s="216"/>
    </row>
    <row r="18" spans="1:23" ht="30" customHeight="1" thickTop="1" thickBot="1" x14ac:dyDescent="0.4">
      <c r="A18" s="229"/>
      <c r="B18" s="340" t="s">
        <v>367</v>
      </c>
      <c r="C18" s="340"/>
      <c r="D18" s="340"/>
      <c r="E18" s="340"/>
      <c r="F18" s="340"/>
      <c r="G18" s="341"/>
      <c r="H18" s="247"/>
      <c r="I18" s="247"/>
      <c r="J18" s="247"/>
      <c r="K18" s="247"/>
      <c r="L18" s="247"/>
      <c r="M18" s="229"/>
      <c r="N18" s="229"/>
      <c r="O18" s="231">
        <v>1</v>
      </c>
      <c r="P18" s="229"/>
      <c r="Q18" s="229"/>
      <c r="R18" s="229"/>
      <c r="S18" s="229"/>
      <c r="T18" s="229"/>
      <c r="U18" s="233" t="s">
        <v>85</v>
      </c>
      <c r="W18" s="216" t="str">
        <f t="shared" si="0"/>
        <v/>
      </c>
    </row>
    <row r="19" spans="1:23" ht="15" thickTop="1" x14ac:dyDescent="0.35">
      <c r="A19" s="188"/>
      <c r="B19" s="248"/>
      <c r="C19" s="248"/>
      <c r="D19" s="248"/>
      <c r="E19" s="248"/>
      <c r="F19" s="248"/>
      <c r="G19" s="248"/>
      <c r="H19" s="188"/>
      <c r="I19" s="188"/>
      <c r="J19" s="188"/>
      <c r="K19" s="188"/>
      <c r="L19" s="188"/>
      <c r="M19" s="188"/>
      <c r="N19" s="188"/>
      <c r="O19" s="188"/>
      <c r="P19" s="188"/>
      <c r="Q19" s="249"/>
      <c r="R19" s="188"/>
      <c r="S19" s="188"/>
      <c r="T19" s="188"/>
      <c r="U19" s="188"/>
    </row>
    <row r="20" spans="1:23" ht="45" customHeight="1" x14ac:dyDescent="0.35">
      <c r="A20" s="229"/>
      <c r="B20" s="250" t="s">
        <v>366</v>
      </c>
      <c r="C20" s="330"/>
      <c r="D20" s="330"/>
      <c r="E20" s="330"/>
      <c r="F20" s="330"/>
      <c r="G20" s="330"/>
      <c r="H20" s="330"/>
      <c r="I20" s="330"/>
      <c r="J20" s="330"/>
      <c r="K20" s="330"/>
      <c r="L20" s="330"/>
      <c r="M20" s="330"/>
      <c r="N20" s="330"/>
      <c r="O20" s="330"/>
      <c r="P20" s="330"/>
      <c r="Q20" s="330"/>
      <c r="R20" s="330"/>
      <c r="S20" s="330"/>
      <c r="T20" s="330"/>
      <c r="U20" s="229"/>
    </row>
    <row r="21" spans="1:23" ht="23.5" x14ac:dyDescent="0.35">
      <c r="A21" s="243"/>
      <c r="B21" s="328" t="s">
        <v>60</v>
      </c>
      <c r="C21" s="329"/>
      <c r="D21" s="328" t="s">
        <v>61</v>
      </c>
      <c r="E21" s="329"/>
      <c r="F21" s="303" t="s">
        <v>218</v>
      </c>
      <c r="G21" s="303"/>
      <c r="H21" s="243"/>
      <c r="I21" s="243"/>
      <c r="J21" s="304" t="s">
        <v>219</v>
      </c>
      <c r="K21" s="304"/>
      <c r="L21" s="304"/>
      <c r="M21" s="304"/>
      <c r="N21" s="304"/>
      <c r="O21" s="304"/>
      <c r="P21" s="304"/>
      <c r="Q21" s="304"/>
      <c r="R21" s="304"/>
      <c r="S21" s="304"/>
      <c r="T21" s="304"/>
      <c r="U21" s="304"/>
    </row>
    <row r="22" spans="1:23" x14ac:dyDescent="0.35">
      <c r="A22" s="211"/>
      <c r="F22" s="333"/>
      <c r="G22" s="334"/>
      <c r="H22" s="333"/>
      <c r="I22" s="334"/>
      <c r="K22" s="229"/>
      <c r="L22" s="229"/>
      <c r="O22" s="202"/>
      <c r="P22" s="212"/>
      <c r="Q22" s="232"/>
      <c r="R22" s="97"/>
      <c r="S22" s="202"/>
    </row>
    <row r="23" spans="1:23" x14ac:dyDescent="0.35">
      <c r="A23" s="211"/>
      <c r="G23" s="183" t="s">
        <v>375</v>
      </c>
      <c r="H23" s="229"/>
      <c r="I23" s="229"/>
      <c r="J23" s="229"/>
      <c r="K23" s="229"/>
      <c r="L23" s="229"/>
    </row>
    <row r="24" spans="1:23" x14ac:dyDescent="0.35">
      <c r="A24" s="211"/>
      <c r="H24" s="254"/>
      <c r="I24" s="229"/>
      <c r="J24" s="229"/>
      <c r="K24" s="229"/>
      <c r="L24" s="229"/>
      <c r="O24" s="202"/>
      <c r="P24" s="212"/>
      <c r="Q24" s="232"/>
      <c r="R24" s="97"/>
      <c r="S24" s="202"/>
    </row>
    <row r="25" spans="1:23" x14ac:dyDescent="0.35">
      <c r="A25" s="211"/>
      <c r="H25" s="229"/>
      <c r="I25" s="229"/>
      <c r="J25" s="229"/>
      <c r="K25" s="229"/>
      <c r="L25" s="229"/>
      <c r="Q25" s="251"/>
    </row>
    <row r="26" spans="1:23" x14ac:dyDescent="0.35">
      <c r="A26" s="211"/>
      <c r="H26" s="229"/>
      <c r="I26" s="229"/>
      <c r="J26" s="229"/>
      <c r="K26" s="229"/>
      <c r="L26" s="229"/>
      <c r="P26" s="240"/>
      <c r="Q26" s="241"/>
      <c r="R26" s="240"/>
      <c r="S26" s="202"/>
    </row>
    <row r="27" spans="1:23" x14ac:dyDescent="0.35">
      <c r="A27" s="211"/>
    </row>
    <row r="28" spans="1:23" x14ac:dyDescent="0.35">
      <c r="A28" s="211"/>
    </row>
  </sheetData>
  <mergeCells count="16">
    <mergeCell ref="F2:J4"/>
    <mergeCell ref="R7:R8"/>
    <mergeCell ref="Q7:Q8"/>
    <mergeCell ref="E7:F7"/>
    <mergeCell ref="F22:G22"/>
    <mergeCell ref="J21:U21"/>
    <mergeCell ref="H22:I22"/>
    <mergeCell ref="B9:G9"/>
    <mergeCell ref="B15:G15"/>
    <mergeCell ref="B13:G13"/>
    <mergeCell ref="B11:G11"/>
    <mergeCell ref="B18:G18"/>
    <mergeCell ref="B21:C21"/>
    <mergeCell ref="D21:E21"/>
    <mergeCell ref="F21:G21"/>
    <mergeCell ref="C20:T20"/>
  </mergeCells>
  <conditionalFormatting sqref="P24">
    <cfRule type="cellIs" dxfId="20" priority="7" operator="lessThan">
      <formula>0</formula>
    </cfRule>
  </conditionalFormatting>
  <conditionalFormatting sqref="P16:P17">
    <cfRule type="cellIs" dxfId="19" priority="6" operator="lessThan">
      <formula>0</formula>
    </cfRule>
  </conditionalFormatting>
  <conditionalFormatting sqref="P22">
    <cfRule type="cellIs" dxfId="18" priority="5" operator="lessThan">
      <formula>0</formula>
    </cfRule>
  </conditionalFormatting>
  <conditionalFormatting sqref="P15">
    <cfRule type="cellIs" dxfId="17" priority="4" operator="lessThan">
      <formula>0</formula>
    </cfRule>
  </conditionalFormatting>
  <conditionalFormatting sqref="P13">
    <cfRule type="cellIs" dxfId="16" priority="3" operator="lessThan">
      <formula>0</formula>
    </cfRule>
  </conditionalFormatting>
  <conditionalFormatting sqref="P9:P10">
    <cfRule type="cellIs" dxfId="15" priority="2" operator="lessThan">
      <formula>0</formula>
    </cfRule>
  </conditionalFormatting>
  <conditionalFormatting sqref="P11">
    <cfRule type="cellIs" dxfId="14" priority="1" operator="lessThan">
      <formula>0</formula>
    </cfRule>
  </conditionalFormatting>
  <hyperlinks>
    <hyperlink ref="U9" location="'Help 4 Type of rental scheme'!A1" display="   ?   " xr:uid="{00000000-0004-0000-0600-000000000000}"/>
    <hyperlink ref="U15" location="'Help 4 Poss. of E-bikes'!A1" display="   ?   " xr:uid="{00000000-0004-0000-0600-000001000000}"/>
    <hyperlink ref="U13" location="'Help 4 Quality of information'!A1" display="   ?   " xr:uid="{00000000-0004-0000-0600-000002000000}"/>
    <hyperlink ref="U11" location="'Help 4 Quality rental scheme'!A1" display="   ?   " xr:uid="{00000000-0004-0000-0600-000003000000}"/>
    <hyperlink ref="J21" location="'5 Accommodation and gastronomy'!A1" display="Accommodation and Gastronomy →" xr:uid="{00000000-0004-0000-0600-000004000000}"/>
    <hyperlink ref="F21" location="'3 Public transport'!A1" display="← Public transport" xr:uid="{00000000-0004-0000-0600-000005000000}"/>
    <hyperlink ref="B21" location="Interface!A1" display="←Back to interface" xr:uid="{00000000-0004-0000-0600-000006000000}"/>
    <hyperlink ref="D21" location="Summary!A1" display="→Summary results" xr:uid="{00000000-0004-0000-0600-000007000000}"/>
    <hyperlink ref="U18" location="'Help 1 Level of knowledge'!A1" display="   ?   " xr:uid="{00000000-0004-0000-0600-000008000000}"/>
  </hyperlink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Group Box 1">
              <controlPr defaultSize="0" autoFill="0" autoPict="0">
                <anchor moveWithCells="1">
                  <from>
                    <xdr:col>7</xdr:col>
                    <xdr:colOff>0</xdr:colOff>
                    <xdr:row>8</xdr:row>
                    <xdr:rowOff>0</xdr:rowOff>
                  </from>
                  <to>
                    <xdr:col>13</xdr:col>
                    <xdr:colOff>0</xdr:colOff>
                    <xdr:row>9</xdr:row>
                    <xdr:rowOff>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7</xdr:col>
                    <xdr:colOff>298450</xdr:colOff>
                    <xdr:row>8</xdr:row>
                    <xdr:rowOff>88900</xdr:rowOff>
                  </from>
                  <to>
                    <xdr:col>7</xdr:col>
                    <xdr:colOff>533400</xdr:colOff>
                    <xdr:row>8</xdr:row>
                    <xdr:rowOff>304800</xdr:rowOff>
                  </to>
                </anchor>
              </controlPr>
            </control>
          </mc:Choice>
        </mc:AlternateContent>
        <mc:AlternateContent xmlns:mc="http://schemas.openxmlformats.org/markup-compatibility/2006">
          <mc:Choice Requires="x14">
            <control shapeId="6147" r:id="rId6" name="Option Button 3">
              <controlPr defaultSize="0" autoFill="0" autoLine="0" autoPict="0">
                <anchor moveWithCells="1">
                  <from>
                    <xdr:col>8</xdr:col>
                    <xdr:colOff>298450</xdr:colOff>
                    <xdr:row>8</xdr:row>
                    <xdr:rowOff>88900</xdr:rowOff>
                  </from>
                  <to>
                    <xdr:col>8</xdr:col>
                    <xdr:colOff>533400</xdr:colOff>
                    <xdr:row>8</xdr:row>
                    <xdr:rowOff>304800</xdr:rowOff>
                  </to>
                </anchor>
              </controlPr>
            </control>
          </mc:Choice>
        </mc:AlternateContent>
        <mc:AlternateContent xmlns:mc="http://schemas.openxmlformats.org/markup-compatibility/2006">
          <mc:Choice Requires="x14">
            <control shapeId="6148" r:id="rId7" name="Option Button 4">
              <controlPr defaultSize="0" autoFill="0" autoLine="0" autoPict="0">
                <anchor moveWithCells="1">
                  <from>
                    <xdr:col>9</xdr:col>
                    <xdr:colOff>298450</xdr:colOff>
                    <xdr:row>8</xdr:row>
                    <xdr:rowOff>88900</xdr:rowOff>
                  </from>
                  <to>
                    <xdr:col>9</xdr:col>
                    <xdr:colOff>533400</xdr:colOff>
                    <xdr:row>8</xdr:row>
                    <xdr:rowOff>304800</xdr:rowOff>
                  </to>
                </anchor>
              </controlPr>
            </control>
          </mc:Choice>
        </mc:AlternateContent>
        <mc:AlternateContent xmlns:mc="http://schemas.openxmlformats.org/markup-compatibility/2006">
          <mc:Choice Requires="x14">
            <control shapeId="6149" r:id="rId8" name="Option Button 5">
              <controlPr defaultSize="0" autoFill="0" autoLine="0" autoPict="0">
                <anchor moveWithCells="1">
                  <from>
                    <xdr:col>10</xdr:col>
                    <xdr:colOff>298450</xdr:colOff>
                    <xdr:row>8</xdr:row>
                    <xdr:rowOff>88900</xdr:rowOff>
                  </from>
                  <to>
                    <xdr:col>10</xdr:col>
                    <xdr:colOff>533400</xdr:colOff>
                    <xdr:row>8</xdr:row>
                    <xdr:rowOff>304800</xdr:rowOff>
                  </to>
                </anchor>
              </controlPr>
            </control>
          </mc:Choice>
        </mc:AlternateContent>
        <mc:AlternateContent xmlns:mc="http://schemas.openxmlformats.org/markup-compatibility/2006">
          <mc:Choice Requires="x14">
            <control shapeId="6150" r:id="rId9" name="Option Button 6">
              <controlPr defaultSize="0" autoFill="0" autoLine="0" autoPict="0">
                <anchor moveWithCells="1">
                  <from>
                    <xdr:col>11</xdr:col>
                    <xdr:colOff>298450</xdr:colOff>
                    <xdr:row>8</xdr:row>
                    <xdr:rowOff>88900</xdr:rowOff>
                  </from>
                  <to>
                    <xdr:col>11</xdr:col>
                    <xdr:colOff>533400</xdr:colOff>
                    <xdr:row>8</xdr:row>
                    <xdr:rowOff>304800</xdr:rowOff>
                  </to>
                </anchor>
              </controlPr>
            </control>
          </mc:Choice>
        </mc:AlternateContent>
        <mc:AlternateContent xmlns:mc="http://schemas.openxmlformats.org/markup-compatibility/2006">
          <mc:Choice Requires="x14">
            <control shapeId="6151" r:id="rId10" name="Group Box 7">
              <controlPr defaultSize="0" autoFill="0" autoPict="0">
                <anchor moveWithCells="1">
                  <from>
                    <xdr:col>7</xdr:col>
                    <xdr:colOff>0</xdr:colOff>
                    <xdr:row>14</xdr:row>
                    <xdr:rowOff>0</xdr:rowOff>
                  </from>
                  <to>
                    <xdr:col>13</xdr:col>
                    <xdr:colOff>0</xdr:colOff>
                    <xdr:row>15</xdr:row>
                    <xdr:rowOff>0</xdr:rowOff>
                  </to>
                </anchor>
              </controlPr>
            </control>
          </mc:Choice>
        </mc:AlternateContent>
        <mc:AlternateContent xmlns:mc="http://schemas.openxmlformats.org/markup-compatibility/2006">
          <mc:Choice Requires="x14">
            <control shapeId="6152" r:id="rId11" name="Option Button 8">
              <controlPr defaultSize="0" autoFill="0" autoLine="0" autoPict="0">
                <anchor moveWithCells="1">
                  <from>
                    <xdr:col>7</xdr:col>
                    <xdr:colOff>298450</xdr:colOff>
                    <xdr:row>14</xdr:row>
                    <xdr:rowOff>88900</xdr:rowOff>
                  </from>
                  <to>
                    <xdr:col>7</xdr:col>
                    <xdr:colOff>533400</xdr:colOff>
                    <xdr:row>14</xdr:row>
                    <xdr:rowOff>304800</xdr:rowOff>
                  </to>
                </anchor>
              </controlPr>
            </control>
          </mc:Choice>
        </mc:AlternateContent>
        <mc:AlternateContent xmlns:mc="http://schemas.openxmlformats.org/markup-compatibility/2006">
          <mc:Choice Requires="x14">
            <control shapeId="6153" r:id="rId12" name="Option Button 9">
              <controlPr defaultSize="0" autoFill="0" autoLine="0" autoPict="0">
                <anchor moveWithCells="1">
                  <from>
                    <xdr:col>8</xdr:col>
                    <xdr:colOff>298450</xdr:colOff>
                    <xdr:row>14</xdr:row>
                    <xdr:rowOff>88900</xdr:rowOff>
                  </from>
                  <to>
                    <xdr:col>8</xdr:col>
                    <xdr:colOff>533400</xdr:colOff>
                    <xdr:row>14</xdr:row>
                    <xdr:rowOff>304800</xdr:rowOff>
                  </to>
                </anchor>
              </controlPr>
            </control>
          </mc:Choice>
        </mc:AlternateContent>
        <mc:AlternateContent xmlns:mc="http://schemas.openxmlformats.org/markup-compatibility/2006">
          <mc:Choice Requires="x14">
            <control shapeId="6154" r:id="rId13" name="Option Button 10">
              <controlPr defaultSize="0" autoFill="0" autoLine="0" autoPict="0">
                <anchor moveWithCells="1">
                  <from>
                    <xdr:col>9</xdr:col>
                    <xdr:colOff>298450</xdr:colOff>
                    <xdr:row>14</xdr:row>
                    <xdr:rowOff>88900</xdr:rowOff>
                  </from>
                  <to>
                    <xdr:col>9</xdr:col>
                    <xdr:colOff>533400</xdr:colOff>
                    <xdr:row>14</xdr:row>
                    <xdr:rowOff>304800</xdr:rowOff>
                  </to>
                </anchor>
              </controlPr>
            </control>
          </mc:Choice>
        </mc:AlternateContent>
        <mc:AlternateContent xmlns:mc="http://schemas.openxmlformats.org/markup-compatibility/2006">
          <mc:Choice Requires="x14">
            <control shapeId="6155" r:id="rId14" name="Option Button 11">
              <controlPr defaultSize="0" autoFill="0" autoLine="0" autoPict="0">
                <anchor moveWithCells="1">
                  <from>
                    <xdr:col>10</xdr:col>
                    <xdr:colOff>298450</xdr:colOff>
                    <xdr:row>14</xdr:row>
                    <xdr:rowOff>88900</xdr:rowOff>
                  </from>
                  <to>
                    <xdr:col>10</xdr:col>
                    <xdr:colOff>533400</xdr:colOff>
                    <xdr:row>14</xdr:row>
                    <xdr:rowOff>304800</xdr:rowOff>
                  </to>
                </anchor>
              </controlPr>
            </control>
          </mc:Choice>
        </mc:AlternateContent>
        <mc:AlternateContent xmlns:mc="http://schemas.openxmlformats.org/markup-compatibility/2006">
          <mc:Choice Requires="x14">
            <control shapeId="6156" r:id="rId15" name="Option Button 12">
              <controlPr defaultSize="0" autoFill="0" autoLine="0" autoPict="0">
                <anchor moveWithCells="1">
                  <from>
                    <xdr:col>11</xdr:col>
                    <xdr:colOff>298450</xdr:colOff>
                    <xdr:row>14</xdr:row>
                    <xdr:rowOff>88900</xdr:rowOff>
                  </from>
                  <to>
                    <xdr:col>11</xdr:col>
                    <xdr:colOff>533400</xdr:colOff>
                    <xdr:row>14</xdr:row>
                    <xdr:rowOff>304800</xdr:rowOff>
                  </to>
                </anchor>
              </controlPr>
            </control>
          </mc:Choice>
        </mc:AlternateContent>
        <mc:AlternateContent xmlns:mc="http://schemas.openxmlformats.org/markup-compatibility/2006">
          <mc:Choice Requires="x14">
            <control shapeId="6163" r:id="rId16" name="Option Button 19">
              <controlPr defaultSize="0" autoFill="0" autoLine="0" autoPict="0">
                <anchor moveWithCells="1">
                  <from>
                    <xdr:col>12</xdr:col>
                    <xdr:colOff>298450</xdr:colOff>
                    <xdr:row>8</xdr:row>
                    <xdr:rowOff>88900</xdr:rowOff>
                  </from>
                  <to>
                    <xdr:col>12</xdr:col>
                    <xdr:colOff>533400</xdr:colOff>
                    <xdr:row>8</xdr:row>
                    <xdr:rowOff>304800</xdr:rowOff>
                  </to>
                </anchor>
              </controlPr>
            </control>
          </mc:Choice>
        </mc:AlternateContent>
        <mc:AlternateContent xmlns:mc="http://schemas.openxmlformats.org/markup-compatibility/2006">
          <mc:Choice Requires="x14">
            <control shapeId="6164" r:id="rId17" name="Option Button 20">
              <controlPr defaultSize="0" autoFill="0" autoLine="0" autoPict="0">
                <anchor moveWithCells="1">
                  <from>
                    <xdr:col>12</xdr:col>
                    <xdr:colOff>298450</xdr:colOff>
                    <xdr:row>14</xdr:row>
                    <xdr:rowOff>88900</xdr:rowOff>
                  </from>
                  <to>
                    <xdr:col>12</xdr:col>
                    <xdr:colOff>533400</xdr:colOff>
                    <xdr:row>14</xdr:row>
                    <xdr:rowOff>304800</xdr:rowOff>
                  </to>
                </anchor>
              </controlPr>
            </control>
          </mc:Choice>
        </mc:AlternateContent>
        <mc:AlternateContent xmlns:mc="http://schemas.openxmlformats.org/markup-compatibility/2006">
          <mc:Choice Requires="x14">
            <control shapeId="6165" r:id="rId18" name="Group Box 21">
              <controlPr defaultSize="0" autoFill="0" autoPict="0">
                <anchor moveWithCells="1">
                  <from>
                    <xdr:col>7</xdr:col>
                    <xdr:colOff>0</xdr:colOff>
                    <xdr:row>12</xdr:row>
                    <xdr:rowOff>0</xdr:rowOff>
                  </from>
                  <to>
                    <xdr:col>13</xdr:col>
                    <xdr:colOff>0</xdr:colOff>
                    <xdr:row>13</xdr:row>
                    <xdr:rowOff>0</xdr:rowOff>
                  </to>
                </anchor>
              </controlPr>
            </control>
          </mc:Choice>
        </mc:AlternateContent>
        <mc:AlternateContent xmlns:mc="http://schemas.openxmlformats.org/markup-compatibility/2006">
          <mc:Choice Requires="x14">
            <control shapeId="6166" r:id="rId19" name="Option Button 22">
              <controlPr defaultSize="0" autoFill="0" autoLine="0" autoPict="0">
                <anchor moveWithCells="1">
                  <from>
                    <xdr:col>7</xdr:col>
                    <xdr:colOff>298450</xdr:colOff>
                    <xdr:row>12</xdr:row>
                    <xdr:rowOff>88900</xdr:rowOff>
                  </from>
                  <to>
                    <xdr:col>7</xdr:col>
                    <xdr:colOff>533400</xdr:colOff>
                    <xdr:row>12</xdr:row>
                    <xdr:rowOff>304800</xdr:rowOff>
                  </to>
                </anchor>
              </controlPr>
            </control>
          </mc:Choice>
        </mc:AlternateContent>
        <mc:AlternateContent xmlns:mc="http://schemas.openxmlformats.org/markup-compatibility/2006">
          <mc:Choice Requires="x14">
            <control shapeId="6167" r:id="rId20" name="Option Button 23">
              <controlPr defaultSize="0" autoFill="0" autoLine="0" autoPict="0">
                <anchor moveWithCells="1">
                  <from>
                    <xdr:col>8</xdr:col>
                    <xdr:colOff>298450</xdr:colOff>
                    <xdr:row>12</xdr:row>
                    <xdr:rowOff>88900</xdr:rowOff>
                  </from>
                  <to>
                    <xdr:col>8</xdr:col>
                    <xdr:colOff>533400</xdr:colOff>
                    <xdr:row>12</xdr:row>
                    <xdr:rowOff>304800</xdr:rowOff>
                  </to>
                </anchor>
              </controlPr>
            </control>
          </mc:Choice>
        </mc:AlternateContent>
        <mc:AlternateContent xmlns:mc="http://schemas.openxmlformats.org/markup-compatibility/2006">
          <mc:Choice Requires="x14">
            <control shapeId="6168" r:id="rId21" name="Option Button 24">
              <controlPr defaultSize="0" autoFill="0" autoLine="0" autoPict="0">
                <anchor moveWithCells="1">
                  <from>
                    <xdr:col>9</xdr:col>
                    <xdr:colOff>298450</xdr:colOff>
                    <xdr:row>12</xdr:row>
                    <xdr:rowOff>88900</xdr:rowOff>
                  </from>
                  <to>
                    <xdr:col>9</xdr:col>
                    <xdr:colOff>533400</xdr:colOff>
                    <xdr:row>12</xdr:row>
                    <xdr:rowOff>304800</xdr:rowOff>
                  </to>
                </anchor>
              </controlPr>
            </control>
          </mc:Choice>
        </mc:AlternateContent>
        <mc:AlternateContent xmlns:mc="http://schemas.openxmlformats.org/markup-compatibility/2006">
          <mc:Choice Requires="x14">
            <control shapeId="6169" r:id="rId22" name="Option Button 25">
              <controlPr defaultSize="0" autoFill="0" autoLine="0" autoPict="0">
                <anchor moveWithCells="1">
                  <from>
                    <xdr:col>10</xdr:col>
                    <xdr:colOff>298450</xdr:colOff>
                    <xdr:row>12</xdr:row>
                    <xdr:rowOff>88900</xdr:rowOff>
                  </from>
                  <to>
                    <xdr:col>10</xdr:col>
                    <xdr:colOff>533400</xdr:colOff>
                    <xdr:row>12</xdr:row>
                    <xdr:rowOff>304800</xdr:rowOff>
                  </to>
                </anchor>
              </controlPr>
            </control>
          </mc:Choice>
        </mc:AlternateContent>
        <mc:AlternateContent xmlns:mc="http://schemas.openxmlformats.org/markup-compatibility/2006">
          <mc:Choice Requires="x14">
            <control shapeId="6170" r:id="rId23" name="Option Button 26">
              <controlPr defaultSize="0" autoFill="0" autoLine="0" autoPict="0">
                <anchor moveWithCells="1">
                  <from>
                    <xdr:col>11</xdr:col>
                    <xdr:colOff>298450</xdr:colOff>
                    <xdr:row>12</xdr:row>
                    <xdr:rowOff>88900</xdr:rowOff>
                  </from>
                  <to>
                    <xdr:col>11</xdr:col>
                    <xdr:colOff>533400</xdr:colOff>
                    <xdr:row>12</xdr:row>
                    <xdr:rowOff>304800</xdr:rowOff>
                  </to>
                </anchor>
              </controlPr>
            </control>
          </mc:Choice>
        </mc:AlternateContent>
        <mc:AlternateContent xmlns:mc="http://schemas.openxmlformats.org/markup-compatibility/2006">
          <mc:Choice Requires="x14">
            <control shapeId="6171" r:id="rId24" name="Option Button 27">
              <controlPr defaultSize="0" autoFill="0" autoLine="0" autoPict="0">
                <anchor moveWithCells="1">
                  <from>
                    <xdr:col>12</xdr:col>
                    <xdr:colOff>298450</xdr:colOff>
                    <xdr:row>12</xdr:row>
                    <xdr:rowOff>88900</xdr:rowOff>
                  </from>
                  <to>
                    <xdr:col>12</xdr:col>
                    <xdr:colOff>533400</xdr:colOff>
                    <xdr:row>12</xdr:row>
                    <xdr:rowOff>304800</xdr:rowOff>
                  </to>
                </anchor>
              </controlPr>
            </control>
          </mc:Choice>
        </mc:AlternateContent>
        <mc:AlternateContent xmlns:mc="http://schemas.openxmlformats.org/markup-compatibility/2006">
          <mc:Choice Requires="x14">
            <control shapeId="6172" r:id="rId25" name="Group Box 28">
              <controlPr defaultSize="0" autoFill="0" autoPict="0">
                <anchor moveWithCells="1">
                  <from>
                    <xdr:col>7</xdr:col>
                    <xdr:colOff>0</xdr:colOff>
                    <xdr:row>10</xdr:row>
                    <xdr:rowOff>0</xdr:rowOff>
                  </from>
                  <to>
                    <xdr:col>13</xdr:col>
                    <xdr:colOff>0</xdr:colOff>
                    <xdr:row>11</xdr:row>
                    <xdr:rowOff>0</xdr:rowOff>
                  </to>
                </anchor>
              </controlPr>
            </control>
          </mc:Choice>
        </mc:AlternateContent>
        <mc:AlternateContent xmlns:mc="http://schemas.openxmlformats.org/markup-compatibility/2006">
          <mc:Choice Requires="x14">
            <control shapeId="6173" r:id="rId26" name="Option Button 29">
              <controlPr defaultSize="0" autoFill="0" autoLine="0" autoPict="0">
                <anchor moveWithCells="1">
                  <from>
                    <xdr:col>7</xdr:col>
                    <xdr:colOff>298450</xdr:colOff>
                    <xdr:row>10</xdr:row>
                    <xdr:rowOff>88900</xdr:rowOff>
                  </from>
                  <to>
                    <xdr:col>7</xdr:col>
                    <xdr:colOff>533400</xdr:colOff>
                    <xdr:row>10</xdr:row>
                    <xdr:rowOff>304800</xdr:rowOff>
                  </to>
                </anchor>
              </controlPr>
            </control>
          </mc:Choice>
        </mc:AlternateContent>
        <mc:AlternateContent xmlns:mc="http://schemas.openxmlformats.org/markup-compatibility/2006">
          <mc:Choice Requires="x14">
            <control shapeId="6174" r:id="rId27" name="Option Button 30">
              <controlPr defaultSize="0" autoFill="0" autoLine="0" autoPict="0">
                <anchor moveWithCells="1">
                  <from>
                    <xdr:col>8</xdr:col>
                    <xdr:colOff>298450</xdr:colOff>
                    <xdr:row>10</xdr:row>
                    <xdr:rowOff>88900</xdr:rowOff>
                  </from>
                  <to>
                    <xdr:col>8</xdr:col>
                    <xdr:colOff>533400</xdr:colOff>
                    <xdr:row>10</xdr:row>
                    <xdr:rowOff>304800</xdr:rowOff>
                  </to>
                </anchor>
              </controlPr>
            </control>
          </mc:Choice>
        </mc:AlternateContent>
        <mc:AlternateContent xmlns:mc="http://schemas.openxmlformats.org/markup-compatibility/2006">
          <mc:Choice Requires="x14">
            <control shapeId="6175" r:id="rId28" name="Option Button 31">
              <controlPr defaultSize="0" autoFill="0" autoLine="0" autoPict="0">
                <anchor moveWithCells="1">
                  <from>
                    <xdr:col>9</xdr:col>
                    <xdr:colOff>298450</xdr:colOff>
                    <xdr:row>10</xdr:row>
                    <xdr:rowOff>88900</xdr:rowOff>
                  </from>
                  <to>
                    <xdr:col>9</xdr:col>
                    <xdr:colOff>533400</xdr:colOff>
                    <xdr:row>10</xdr:row>
                    <xdr:rowOff>304800</xdr:rowOff>
                  </to>
                </anchor>
              </controlPr>
            </control>
          </mc:Choice>
        </mc:AlternateContent>
        <mc:AlternateContent xmlns:mc="http://schemas.openxmlformats.org/markup-compatibility/2006">
          <mc:Choice Requires="x14">
            <control shapeId="6176" r:id="rId29" name="Option Button 32">
              <controlPr defaultSize="0" autoFill="0" autoLine="0" autoPict="0">
                <anchor moveWithCells="1">
                  <from>
                    <xdr:col>10</xdr:col>
                    <xdr:colOff>298450</xdr:colOff>
                    <xdr:row>10</xdr:row>
                    <xdr:rowOff>88900</xdr:rowOff>
                  </from>
                  <to>
                    <xdr:col>10</xdr:col>
                    <xdr:colOff>533400</xdr:colOff>
                    <xdr:row>10</xdr:row>
                    <xdr:rowOff>304800</xdr:rowOff>
                  </to>
                </anchor>
              </controlPr>
            </control>
          </mc:Choice>
        </mc:AlternateContent>
        <mc:AlternateContent xmlns:mc="http://schemas.openxmlformats.org/markup-compatibility/2006">
          <mc:Choice Requires="x14">
            <control shapeId="6177" r:id="rId30" name="Option Button 33">
              <controlPr defaultSize="0" autoFill="0" autoLine="0" autoPict="0">
                <anchor moveWithCells="1">
                  <from>
                    <xdr:col>11</xdr:col>
                    <xdr:colOff>298450</xdr:colOff>
                    <xdr:row>10</xdr:row>
                    <xdr:rowOff>88900</xdr:rowOff>
                  </from>
                  <to>
                    <xdr:col>11</xdr:col>
                    <xdr:colOff>533400</xdr:colOff>
                    <xdr:row>10</xdr:row>
                    <xdr:rowOff>304800</xdr:rowOff>
                  </to>
                </anchor>
              </controlPr>
            </control>
          </mc:Choice>
        </mc:AlternateContent>
        <mc:AlternateContent xmlns:mc="http://schemas.openxmlformats.org/markup-compatibility/2006">
          <mc:Choice Requires="x14">
            <control shapeId="6178" r:id="rId31" name="Option Button 34">
              <controlPr defaultSize="0" autoFill="0" autoLine="0" autoPict="0">
                <anchor moveWithCells="1">
                  <from>
                    <xdr:col>12</xdr:col>
                    <xdr:colOff>298450</xdr:colOff>
                    <xdr:row>10</xdr:row>
                    <xdr:rowOff>88900</xdr:rowOff>
                  </from>
                  <to>
                    <xdr:col>12</xdr:col>
                    <xdr:colOff>533400</xdr:colOff>
                    <xdr:row>10</xdr:row>
                    <xdr:rowOff>304800</xdr:rowOff>
                  </to>
                </anchor>
              </controlPr>
            </control>
          </mc:Choice>
        </mc:AlternateContent>
        <mc:AlternateContent xmlns:mc="http://schemas.openxmlformats.org/markup-compatibility/2006">
          <mc:Choice Requires="x14">
            <control shapeId="6180" r:id="rId32" name="Group Box 36">
              <controlPr defaultSize="0" autoFill="0" autoPict="0">
                <anchor moveWithCells="1">
                  <from>
                    <xdr:col>7</xdr:col>
                    <xdr:colOff>0</xdr:colOff>
                    <xdr:row>17</xdr:row>
                    <xdr:rowOff>0</xdr:rowOff>
                  </from>
                  <to>
                    <xdr:col>12</xdr:col>
                    <xdr:colOff>0</xdr:colOff>
                    <xdr:row>18</xdr:row>
                    <xdr:rowOff>12700</xdr:rowOff>
                  </to>
                </anchor>
              </controlPr>
            </control>
          </mc:Choice>
        </mc:AlternateContent>
        <mc:AlternateContent xmlns:mc="http://schemas.openxmlformats.org/markup-compatibility/2006">
          <mc:Choice Requires="x14">
            <control shapeId="6186" r:id="rId33" name="Option Button 42">
              <controlPr defaultSize="0" autoFill="0" autoLine="0" autoPict="0">
                <anchor moveWithCells="1">
                  <from>
                    <xdr:col>7</xdr:col>
                    <xdr:colOff>285750</xdr:colOff>
                    <xdr:row>17</xdr:row>
                    <xdr:rowOff>88900</xdr:rowOff>
                  </from>
                  <to>
                    <xdr:col>7</xdr:col>
                    <xdr:colOff>508000</xdr:colOff>
                    <xdr:row>18</xdr:row>
                    <xdr:rowOff>12700</xdr:rowOff>
                  </to>
                </anchor>
              </controlPr>
            </control>
          </mc:Choice>
        </mc:AlternateContent>
        <mc:AlternateContent xmlns:mc="http://schemas.openxmlformats.org/markup-compatibility/2006">
          <mc:Choice Requires="x14">
            <control shapeId="6187" r:id="rId34" name="Option Button 43">
              <controlPr defaultSize="0" autoFill="0" autoLine="0" autoPict="0">
                <anchor moveWithCells="1">
                  <from>
                    <xdr:col>8</xdr:col>
                    <xdr:colOff>285750</xdr:colOff>
                    <xdr:row>17</xdr:row>
                    <xdr:rowOff>88900</xdr:rowOff>
                  </from>
                  <to>
                    <xdr:col>8</xdr:col>
                    <xdr:colOff>508000</xdr:colOff>
                    <xdr:row>18</xdr:row>
                    <xdr:rowOff>12700</xdr:rowOff>
                  </to>
                </anchor>
              </controlPr>
            </control>
          </mc:Choice>
        </mc:AlternateContent>
        <mc:AlternateContent xmlns:mc="http://schemas.openxmlformats.org/markup-compatibility/2006">
          <mc:Choice Requires="x14">
            <control shapeId="6188" r:id="rId35" name="Option Button 44">
              <controlPr defaultSize="0" autoFill="0" autoLine="0" autoPict="0">
                <anchor moveWithCells="1">
                  <from>
                    <xdr:col>9</xdr:col>
                    <xdr:colOff>285750</xdr:colOff>
                    <xdr:row>17</xdr:row>
                    <xdr:rowOff>88900</xdr:rowOff>
                  </from>
                  <to>
                    <xdr:col>9</xdr:col>
                    <xdr:colOff>508000</xdr:colOff>
                    <xdr:row>18</xdr:row>
                    <xdr:rowOff>12700</xdr:rowOff>
                  </to>
                </anchor>
              </controlPr>
            </control>
          </mc:Choice>
        </mc:AlternateContent>
        <mc:AlternateContent xmlns:mc="http://schemas.openxmlformats.org/markup-compatibility/2006">
          <mc:Choice Requires="x14">
            <control shapeId="6189" r:id="rId36" name="Option Button 45">
              <controlPr defaultSize="0" autoFill="0" autoLine="0" autoPict="0">
                <anchor moveWithCells="1">
                  <from>
                    <xdr:col>10</xdr:col>
                    <xdr:colOff>285750</xdr:colOff>
                    <xdr:row>17</xdr:row>
                    <xdr:rowOff>88900</xdr:rowOff>
                  </from>
                  <to>
                    <xdr:col>10</xdr:col>
                    <xdr:colOff>508000</xdr:colOff>
                    <xdr:row>18</xdr:row>
                    <xdr:rowOff>12700</xdr:rowOff>
                  </to>
                </anchor>
              </controlPr>
            </control>
          </mc:Choice>
        </mc:AlternateContent>
        <mc:AlternateContent xmlns:mc="http://schemas.openxmlformats.org/markup-compatibility/2006">
          <mc:Choice Requires="x14">
            <control shapeId="6190" r:id="rId37" name="Option Button 46">
              <controlPr defaultSize="0" autoFill="0" autoLine="0" autoPict="0">
                <anchor moveWithCells="1">
                  <from>
                    <xdr:col>11</xdr:col>
                    <xdr:colOff>285750</xdr:colOff>
                    <xdr:row>17</xdr:row>
                    <xdr:rowOff>88900</xdr:rowOff>
                  </from>
                  <to>
                    <xdr:col>11</xdr:col>
                    <xdr:colOff>508000</xdr:colOff>
                    <xdr:row>18</xdr:row>
                    <xdr:rowOff>12700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6">
    <tabColor rgb="FFFBBF18"/>
  </sheetPr>
  <dimension ref="A1:W28"/>
  <sheetViews>
    <sheetView showGridLines="0" zoomScale="80" zoomScaleNormal="80" workbookViewId="0">
      <selection activeCell="J21" sqref="J21:U21"/>
    </sheetView>
  </sheetViews>
  <sheetFormatPr defaultColWidth="11.453125" defaultRowHeight="14.5" outlineLevelCol="1" x14ac:dyDescent="0.35"/>
  <cols>
    <col min="1" max="1" width="4.7265625" style="183" customWidth="1"/>
    <col min="2" max="6" width="11.453125" style="183"/>
    <col min="7" max="7" width="15.7265625" style="183" customWidth="1"/>
    <col min="8" max="13" width="11.453125" style="183"/>
    <col min="14" max="18" width="10.7265625" style="183" hidden="1" customWidth="1" outlineLevel="1"/>
    <col min="19" max="19" width="2" style="183" hidden="1" customWidth="1" outlineLevel="1"/>
    <col min="20" max="20" width="3.7265625" style="183" customWidth="1" collapsed="1"/>
    <col min="21" max="21" width="6.7265625" style="183" customWidth="1"/>
    <col min="22" max="22" width="11.453125" style="183"/>
    <col min="23" max="23" width="31" style="183" customWidth="1"/>
    <col min="24" max="16384" width="11.453125" style="183"/>
  </cols>
  <sheetData>
    <row r="1" spans="1:23" ht="7" customHeight="1" x14ac:dyDescent="0.35"/>
    <row r="2" spans="1:23" ht="15" customHeight="1" x14ac:dyDescent="0.35">
      <c r="F2" s="343" t="s">
        <v>167</v>
      </c>
      <c r="G2" s="343"/>
      <c r="H2" s="343"/>
      <c r="I2" s="343"/>
      <c r="J2" s="343"/>
      <c r="K2" s="343"/>
      <c r="L2" s="343"/>
      <c r="M2" s="343"/>
      <c r="N2" s="343"/>
      <c r="O2" s="343"/>
      <c r="P2" s="343"/>
      <c r="Q2" s="343"/>
      <c r="R2" s="343"/>
      <c r="S2" s="343"/>
      <c r="T2" s="343"/>
    </row>
    <row r="3" spans="1:23" ht="15" customHeight="1" x14ac:dyDescent="0.7">
      <c r="E3" s="255"/>
      <c r="F3" s="343"/>
      <c r="G3" s="343"/>
      <c r="H3" s="343"/>
      <c r="I3" s="343"/>
      <c r="J3" s="343"/>
      <c r="K3" s="343"/>
      <c r="L3" s="343"/>
      <c r="M3" s="343"/>
      <c r="N3" s="343"/>
      <c r="O3" s="343"/>
      <c r="P3" s="343"/>
      <c r="Q3" s="343"/>
      <c r="R3" s="343"/>
      <c r="S3" s="343"/>
      <c r="T3" s="343"/>
    </row>
    <row r="4" spans="1:23" ht="15" customHeight="1" x14ac:dyDescent="0.35">
      <c r="F4" s="343"/>
      <c r="G4" s="343"/>
      <c r="H4" s="343"/>
      <c r="I4" s="343"/>
      <c r="J4" s="343"/>
      <c r="K4" s="343"/>
      <c r="L4" s="343"/>
      <c r="M4" s="343"/>
      <c r="N4" s="343"/>
      <c r="O4" s="343"/>
      <c r="P4" s="343"/>
      <c r="Q4" s="343"/>
      <c r="R4" s="343"/>
      <c r="S4" s="343"/>
      <c r="T4" s="343"/>
    </row>
    <row r="5" spans="1:23" ht="20.149999999999999" customHeight="1" x14ac:dyDescent="0.35">
      <c r="A5" s="188"/>
      <c r="B5" s="188"/>
      <c r="C5" s="188"/>
      <c r="D5" s="188"/>
      <c r="E5" s="188"/>
      <c r="F5" s="188"/>
      <c r="G5" s="188"/>
      <c r="H5" s="188"/>
      <c r="I5" s="188"/>
      <c r="J5" s="188"/>
      <c r="K5" s="188"/>
      <c r="L5" s="188"/>
      <c r="M5" s="188"/>
      <c r="N5" s="188"/>
      <c r="O5" s="188"/>
      <c r="P5" s="188"/>
      <c r="Q5" s="188"/>
      <c r="R5" s="188"/>
      <c r="S5" s="188"/>
      <c r="T5" s="188"/>
      <c r="U5" s="188"/>
    </row>
    <row r="7" spans="1:23" ht="24.65" customHeight="1" x14ac:dyDescent="0.45">
      <c r="E7" s="337"/>
      <c r="F7" s="338"/>
      <c r="H7" s="218" t="s">
        <v>4</v>
      </c>
      <c r="I7" s="219"/>
      <c r="J7" s="220" t="s">
        <v>6</v>
      </c>
      <c r="K7" s="219"/>
      <c r="L7" s="221" t="s">
        <v>5</v>
      </c>
      <c r="M7" s="222"/>
      <c r="N7" s="222"/>
      <c r="Q7" s="332" t="s">
        <v>8</v>
      </c>
      <c r="R7" s="332" t="s">
        <v>27</v>
      </c>
    </row>
    <row r="8" spans="1:23" ht="15" thickBot="1" x14ac:dyDescent="0.4">
      <c r="H8" s="223">
        <v>1</v>
      </c>
      <c r="I8" s="224">
        <v>2</v>
      </c>
      <c r="J8" s="224">
        <v>3</v>
      </c>
      <c r="K8" s="224">
        <v>4</v>
      </c>
      <c r="L8" s="225">
        <v>5</v>
      </c>
      <c r="M8" s="211" t="s">
        <v>22</v>
      </c>
      <c r="N8" s="211"/>
      <c r="P8" s="211" t="s">
        <v>7</v>
      </c>
      <c r="Q8" s="336"/>
      <c r="R8" s="332"/>
      <c r="U8" s="226" t="s">
        <v>89</v>
      </c>
    </row>
    <row r="9" spans="1:23" ht="30" customHeight="1" thickTop="1" thickBot="1" x14ac:dyDescent="0.4">
      <c r="A9" s="227" t="s">
        <v>48</v>
      </c>
      <c r="B9" s="339" t="s">
        <v>374</v>
      </c>
      <c r="C9" s="339"/>
      <c r="D9" s="339"/>
      <c r="E9" s="339"/>
      <c r="F9" s="339"/>
      <c r="G9" s="339"/>
      <c r="H9" s="228"/>
      <c r="I9" s="229"/>
      <c r="J9" s="229"/>
      <c r="K9" s="229"/>
      <c r="L9" s="230"/>
      <c r="O9" s="231">
        <v>3</v>
      </c>
      <c r="P9" s="97">
        <f>'Weights 5 Accomodation and gast'!H7</f>
        <v>0.25</v>
      </c>
      <c r="Q9" s="232">
        <f>IF(OR(O9=0,O9=6),0,O9*R9/$R$16)</f>
        <v>0.75</v>
      </c>
      <c r="R9" s="97">
        <f>IF(OR(O9="",O9=0,O9=6),0,P9)</f>
        <v>0.25</v>
      </c>
      <c r="S9" s="202">
        <f>IF(OR(O9="",O9=0,O9=6),"",O9)</f>
        <v>3</v>
      </c>
      <c r="U9" s="233" t="s">
        <v>85</v>
      </c>
      <c r="W9" s="216" t="str">
        <f>IF(O9=6,"You can press the help button to get additional information.","")</f>
        <v/>
      </c>
    </row>
    <row r="10" spans="1:23" ht="10" customHeight="1" thickTop="1" thickBot="1" x14ac:dyDescent="0.4">
      <c r="A10" s="202"/>
      <c r="H10" s="228"/>
      <c r="I10" s="229"/>
      <c r="J10" s="229"/>
      <c r="K10" s="229"/>
      <c r="L10" s="230"/>
      <c r="Q10" s="232"/>
      <c r="W10" s="216"/>
    </row>
    <row r="11" spans="1:23" ht="30" customHeight="1" thickTop="1" thickBot="1" x14ac:dyDescent="0.4">
      <c r="A11" s="227" t="s">
        <v>49</v>
      </c>
      <c r="B11" s="339" t="s">
        <v>373</v>
      </c>
      <c r="C11" s="339"/>
      <c r="D11" s="339"/>
      <c r="E11" s="339"/>
      <c r="F11" s="339"/>
      <c r="G11" s="339"/>
      <c r="H11" s="228"/>
      <c r="I11" s="229"/>
      <c r="J11" s="229"/>
      <c r="K11" s="229"/>
      <c r="L11" s="230"/>
      <c r="O11" s="231">
        <v>3</v>
      </c>
      <c r="P11" s="97">
        <f>'Weights 5 Accomodation and gast'!H11</f>
        <v>0.25</v>
      </c>
      <c r="Q11" s="232">
        <f>IF(OR(O11=0,O11=6),0,O11*R11/$R$16)</f>
        <v>0.75</v>
      </c>
      <c r="R11" s="97">
        <f>IF(OR(O11="",O11=0,O11=6),0,P11)</f>
        <v>0.25</v>
      </c>
      <c r="S11" s="202">
        <f>IF(OR(O11="",O11=0,O11=6),"",O11)</f>
        <v>3</v>
      </c>
      <c r="U11" s="233" t="s">
        <v>85</v>
      </c>
      <c r="W11" s="216" t="str">
        <f t="shared" ref="W11:W18" si="0">IF(O11=6,"You can press the help button to get additional information.","")</f>
        <v/>
      </c>
    </row>
    <row r="12" spans="1:23" ht="10" customHeight="1" thickTop="1" thickBot="1" x14ac:dyDescent="0.4">
      <c r="A12" s="202"/>
      <c r="H12" s="228"/>
      <c r="I12" s="229"/>
      <c r="J12" s="229"/>
      <c r="K12" s="229"/>
      <c r="L12" s="230"/>
      <c r="Q12" s="232"/>
      <c r="W12" s="216"/>
    </row>
    <row r="13" spans="1:23" ht="30" customHeight="1" thickTop="1" thickBot="1" x14ac:dyDescent="0.4">
      <c r="A13" s="227" t="s">
        <v>50</v>
      </c>
      <c r="B13" s="335" t="s">
        <v>170</v>
      </c>
      <c r="C13" s="335"/>
      <c r="D13" s="335"/>
      <c r="E13" s="335"/>
      <c r="F13" s="335"/>
      <c r="G13" s="335"/>
      <c r="H13" s="228"/>
      <c r="I13" s="229"/>
      <c r="J13" s="229"/>
      <c r="K13" s="229"/>
      <c r="L13" s="230"/>
      <c r="O13" s="231">
        <v>2</v>
      </c>
      <c r="P13" s="97">
        <f>'Weights 5 Accomodation and gast'!H11</f>
        <v>0.25</v>
      </c>
      <c r="Q13" s="232">
        <f>IF(OR(O13=0,O13=6),0,O13*R13/$R$16)</f>
        <v>0.5</v>
      </c>
      <c r="R13" s="97">
        <f>IF(OR(O13="",O13=0,O13=6),0,P13)</f>
        <v>0.25</v>
      </c>
      <c r="S13" s="202">
        <f>IF(OR(O13="",O13=0,O13=6),"",O13)</f>
        <v>2</v>
      </c>
      <c r="U13" s="233" t="s">
        <v>85</v>
      </c>
      <c r="W13" s="216" t="str">
        <f t="shared" si="0"/>
        <v/>
      </c>
    </row>
    <row r="14" spans="1:23" ht="10" customHeight="1" thickTop="1" thickBot="1" x14ac:dyDescent="0.4">
      <c r="A14" s="202"/>
      <c r="H14" s="228"/>
      <c r="I14" s="229"/>
      <c r="J14" s="229"/>
      <c r="K14" s="229"/>
      <c r="L14" s="230"/>
      <c r="Q14" s="232"/>
      <c r="W14" s="216"/>
    </row>
    <row r="15" spans="1:23" ht="30" customHeight="1" thickTop="1" thickBot="1" x14ac:dyDescent="0.4">
      <c r="A15" s="227" t="s">
        <v>153</v>
      </c>
      <c r="B15" s="335" t="s">
        <v>303</v>
      </c>
      <c r="C15" s="335"/>
      <c r="D15" s="335"/>
      <c r="E15" s="335"/>
      <c r="F15" s="335"/>
      <c r="G15" s="335"/>
      <c r="H15" s="256"/>
      <c r="I15" s="257"/>
      <c r="J15" s="257"/>
      <c r="K15" s="257"/>
      <c r="L15" s="258"/>
      <c r="M15" s="202"/>
      <c r="N15" s="202"/>
      <c r="O15" s="231">
        <v>3</v>
      </c>
      <c r="P15" s="239">
        <f>1-P13-P11-P9</f>
        <v>0.25</v>
      </c>
      <c r="Q15" s="232">
        <f>IF(OR(O15=0,O15=6),0,O15*R15/$R$16)</f>
        <v>0.75</v>
      </c>
      <c r="R15" s="97">
        <f>IF(OR(O15="",O15=0,O15=6),0,P15)</f>
        <v>0.25</v>
      </c>
      <c r="S15" s="202">
        <f>IF(OR(O15="",O15=0,O15=6),"",O15)</f>
        <v>3</v>
      </c>
      <c r="U15" s="233" t="s">
        <v>85</v>
      </c>
      <c r="W15" s="216" t="str">
        <f t="shared" si="0"/>
        <v/>
      </c>
    </row>
    <row r="16" spans="1:23" ht="15" thickTop="1" x14ac:dyDescent="0.35">
      <c r="A16" s="211"/>
      <c r="K16" s="229"/>
      <c r="L16" s="229"/>
      <c r="O16" s="202"/>
      <c r="P16" s="240">
        <f>P9+P11+P13+P15</f>
        <v>1</v>
      </c>
      <c r="Q16" s="241">
        <f>Q9+Q11+Q13+Q15</f>
        <v>2.75</v>
      </c>
      <c r="R16" s="240">
        <f>R9+R11+R13+R15</f>
        <v>1</v>
      </c>
      <c r="S16" s="202" t="str">
        <f>IF(OR(O16="",O16=0,O16=6),"",O16)</f>
        <v/>
      </c>
      <c r="W16" s="216"/>
    </row>
    <row r="17" spans="1:23" ht="15" thickBot="1" x14ac:dyDescent="0.4">
      <c r="A17" s="242"/>
      <c r="B17" s="243"/>
      <c r="C17" s="243"/>
      <c r="D17" s="243"/>
      <c r="E17" s="243"/>
      <c r="F17" s="243"/>
      <c r="G17" s="243"/>
      <c r="H17" s="243"/>
      <c r="I17" s="243"/>
      <c r="J17" s="243"/>
      <c r="K17" s="243"/>
      <c r="L17" s="243"/>
      <c r="M17" s="243"/>
      <c r="N17" s="243"/>
      <c r="O17" s="246"/>
      <c r="P17" s="244"/>
      <c r="Q17" s="245"/>
      <c r="R17" s="244"/>
      <c r="S17" s="246"/>
      <c r="T17" s="243"/>
      <c r="U17" s="243"/>
      <c r="W17" s="216"/>
    </row>
    <row r="18" spans="1:23" ht="30" customHeight="1" thickTop="1" thickBot="1" x14ac:dyDescent="0.4">
      <c r="A18" s="229"/>
      <c r="B18" s="340" t="s">
        <v>367</v>
      </c>
      <c r="C18" s="340"/>
      <c r="D18" s="340"/>
      <c r="E18" s="340"/>
      <c r="F18" s="340"/>
      <c r="G18" s="341"/>
      <c r="H18" s="247"/>
      <c r="I18" s="247"/>
      <c r="J18" s="247"/>
      <c r="K18" s="247"/>
      <c r="L18" s="247"/>
      <c r="M18" s="229"/>
      <c r="N18" s="229"/>
      <c r="O18" s="231">
        <v>4</v>
      </c>
      <c r="P18" s="229"/>
      <c r="Q18" s="229"/>
      <c r="R18" s="229"/>
      <c r="S18" s="229"/>
      <c r="T18" s="229"/>
      <c r="U18" s="233" t="s">
        <v>85</v>
      </c>
      <c r="W18" s="216" t="str">
        <f t="shared" si="0"/>
        <v/>
      </c>
    </row>
    <row r="19" spans="1:23" ht="15" thickTop="1" x14ac:dyDescent="0.35">
      <c r="A19" s="188"/>
      <c r="B19" s="248"/>
      <c r="C19" s="248"/>
      <c r="D19" s="248"/>
      <c r="E19" s="248"/>
      <c r="F19" s="248"/>
      <c r="G19" s="248"/>
      <c r="H19" s="188"/>
      <c r="I19" s="188"/>
      <c r="J19" s="188"/>
      <c r="K19" s="188"/>
      <c r="L19" s="188"/>
      <c r="M19" s="188"/>
      <c r="N19" s="188"/>
      <c r="O19" s="188"/>
      <c r="P19" s="188"/>
      <c r="Q19" s="249"/>
      <c r="R19" s="188"/>
      <c r="S19" s="188"/>
      <c r="T19" s="188"/>
      <c r="U19" s="188"/>
    </row>
    <row r="20" spans="1:23" ht="45" customHeight="1" x14ac:dyDescent="0.35">
      <c r="A20" s="229"/>
      <c r="B20" s="250" t="s">
        <v>366</v>
      </c>
      <c r="C20" s="330"/>
      <c r="D20" s="330"/>
      <c r="E20" s="330"/>
      <c r="F20" s="330"/>
      <c r="G20" s="330"/>
      <c r="H20" s="330"/>
      <c r="I20" s="330"/>
      <c r="J20" s="330"/>
      <c r="K20" s="330"/>
      <c r="L20" s="330"/>
      <c r="M20" s="330"/>
      <c r="N20" s="330"/>
      <c r="O20" s="330"/>
      <c r="P20" s="330"/>
      <c r="Q20" s="330"/>
      <c r="R20" s="330"/>
      <c r="S20" s="330"/>
      <c r="T20" s="330"/>
      <c r="U20" s="229"/>
    </row>
    <row r="21" spans="1:23" ht="23.5" x14ac:dyDescent="0.35">
      <c r="A21" s="243"/>
      <c r="B21" s="328" t="s">
        <v>60</v>
      </c>
      <c r="C21" s="329"/>
      <c r="D21" s="328" t="s">
        <v>61</v>
      </c>
      <c r="E21" s="329"/>
      <c r="F21" s="303" t="s">
        <v>220</v>
      </c>
      <c r="G21" s="303"/>
      <c r="H21" s="243"/>
      <c r="I21" s="243"/>
      <c r="J21" s="304" t="s">
        <v>234</v>
      </c>
      <c r="K21" s="304"/>
      <c r="L21" s="304"/>
      <c r="M21" s="304"/>
      <c r="N21" s="304"/>
      <c r="O21" s="304"/>
      <c r="P21" s="304"/>
      <c r="Q21" s="304"/>
      <c r="R21" s="304"/>
      <c r="S21" s="304"/>
      <c r="T21" s="304"/>
      <c r="U21" s="304"/>
    </row>
    <row r="22" spans="1:23" x14ac:dyDescent="0.35">
      <c r="A22" s="211"/>
      <c r="F22" s="333"/>
      <c r="G22" s="334"/>
      <c r="H22" s="333"/>
      <c r="I22" s="334"/>
      <c r="K22" s="229"/>
      <c r="L22" s="229"/>
      <c r="O22" s="202"/>
      <c r="P22" s="212"/>
      <c r="Q22" s="232"/>
      <c r="R22" s="97"/>
      <c r="S22" s="202"/>
    </row>
    <row r="23" spans="1:23" x14ac:dyDescent="0.35">
      <c r="A23" s="211"/>
      <c r="G23" s="183" t="s">
        <v>375</v>
      </c>
      <c r="H23" s="229"/>
      <c r="I23" s="229"/>
      <c r="J23" s="229"/>
      <c r="K23" s="229"/>
      <c r="L23" s="229"/>
      <c r="Q23" s="251"/>
    </row>
    <row r="24" spans="1:23" x14ac:dyDescent="0.35">
      <c r="A24" s="211"/>
      <c r="H24" s="254"/>
      <c r="I24" s="229"/>
      <c r="J24" s="229"/>
      <c r="K24" s="229"/>
      <c r="L24" s="229"/>
      <c r="P24" s="240"/>
      <c r="Q24" s="241"/>
      <c r="R24" s="240"/>
      <c r="S24" s="202"/>
    </row>
    <row r="25" spans="1:23" x14ac:dyDescent="0.35">
      <c r="A25" s="211"/>
      <c r="H25" s="229"/>
      <c r="I25" s="229"/>
      <c r="J25" s="229"/>
      <c r="K25" s="229"/>
      <c r="L25" s="229"/>
    </row>
    <row r="26" spans="1:23" x14ac:dyDescent="0.35">
      <c r="A26" s="211"/>
      <c r="H26" s="229"/>
      <c r="I26" s="229"/>
      <c r="J26" s="229"/>
      <c r="K26" s="229"/>
      <c r="L26" s="229"/>
      <c r="O26" s="202"/>
      <c r="P26" s="212"/>
      <c r="Q26" s="232"/>
      <c r="R26" s="97"/>
      <c r="S26" s="202"/>
    </row>
    <row r="27" spans="1:23" x14ac:dyDescent="0.35">
      <c r="Q27" s="251"/>
    </row>
    <row r="28" spans="1:23" x14ac:dyDescent="0.35">
      <c r="P28" s="240"/>
      <c r="Q28" s="241"/>
      <c r="R28" s="240"/>
    </row>
  </sheetData>
  <sheetProtection sheet="1" objects="1" scenarios="1"/>
  <mergeCells count="16">
    <mergeCell ref="F2:T4"/>
    <mergeCell ref="H22:I22"/>
    <mergeCell ref="B9:G9"/>
    <mergeCell ref="B13:G13"/>
    <mergeCell ref="B15:G15"/>
    <mergeCell ref="B11:G11"/>
    <mergeCell ref="B18:G18"/>
    <mergeCell ref="B21:C21"/>
    <mergeCell ref="D21:E21"/>
    <mergeCell ref="F21:G21"/>
    <mergeCell ref="R7:R8"/>
    <mergeCell ref="Q7:Q8"/>
    <mergeCell ref="E7:F7"/>
    <mergeCell ref="F22:G22"/>
    <mergeCell ref="J21:U21"/>
    <mergeCell ref="C20:T20"/>
  </mergeCells>
  <conditionalFormatting sqref="P22">
    <cfRule type="cellIs" dxfId="13" priority="2" operator="lessThan">
      <formula>0</formula>
    </cfRule>
  </conditionalFormatting>
  <conditionalFormatting sqref="P15">
    <cfRule type="cellIs" dxfId="12" priority="1" operator="lessThan">
      <formula>0</formula>
    </cfRule>
  </conditionalFormatting>
  <hyperlinks>
    <hyperlink ref="U9" location="'Help 5 Cycle friendly of. accom'!A1" display="   ?   " xr:uid="{00000000-0004-0000-0700-000000000000}"/>
    <hyperlink ref="U13" location="'Help 5 Information'!A1" display="   ?   " xr:uid="{00000000-0004-0000-0700-000001000000}"/>
    <hyperlink ref="U15" location="'Help 5 Luggage transfer'!A1" display="   ?   " xr:uid="{00000000-0004-0000-0700-000002000000}"/>
    <hyperlink ref="U11" location="'Help 5 Cycle friendly of. gastr'!A1" display="   ?   " xr:uid="{00000000-0004-0000-0700-000003000000}"/>
    <hyperlink ref="J21" location="'5 Accommodation and gastronomy'!A1" display="Accommodation and Gastronomy →" xr:uid="{00000000-0004-0000-0700-000004000000}"/>
    <hyperlink ref="F21" location="'3 Public transport'!A1" display="← Public transport" xr:uid="{00000000-0004-0000-0700-000005000000}"/>
    <hyperlink ref="B21" location="Interface!A1" display="←Back to interface" xr:uid="{00000000-0004-0000-0700-000006000000}"/>
    <hyperlink ref="D21" location="Summary!A1" display="→Summary results" xr:uid="{00000000-0004-0000-0700-000007000000}"/>
    <hyperlink ref="F21:G21" location="'4 Bike rental schemes'!A1" display="← Bike rental schemes" xr:uid="{00000000-0004-0000-0700-000008000000}"/>
    <hyperlink ref="J21:U21" location="'6 Touristic products'!A1" display="Touristic products →" xr:uid="{00000000-0004-0000-0700-000009000000}"/>
    <hyperlink ref="U18" location="'Help 1 Level of knowledge'!A1" display="   ?   " xr:uid="{00000000-0004-0000-0700-00000A000000}"/>
  </hyperlink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Group Box 1">
              <controlPr defaultSize="0" autoFill="0" autoPict="0">
                <anchor moveWithCells="1">
                  <from>
                    <xdr:col>7</xdr:col>
                    <xdr:colOff>0</xdr:colOff>
                    <xdr:row>8</xdr:row>
                    <xdr:rowOff>0</xdr:rowOff>
                  </from>
                  <to>
                    <xdr:col>13</xdr:col>
                    <xdr:colOff>0</xdr:colOff>
                    <xdr:row>9</xdr:row>
                    <xdr:rowOff>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7</xdr:col>
                    <xdr:colOff>298450</xdr:colOff>
                    <xdr:row>8</xdr:row>
                    <xdr:rowOff>88900</xdr:rowOff>
                  </from>
                  <to>
                    <xdr:col>7</xdr:col>
                    <xdr:colOff>533400</xdr:colOff>
                    <xdr:row>8</xdr:row>
                    <xdr:rowOff>304800</xdr:rowOff>
                  </to>
                </anchor>
              </controlPr>
            </control>
          </mc:Choice>
        </mc:AlternateContent>
        <mc:AlternateContent xmlns:mc="http://schemas.openxmlformats.org/markup-compatibility/2006">
          <mc:Choice Requires="x14">
            <control shapeId="7171" r:id="rId6" name="Option Button 3">
              <controlPr defaultSize="0" autoFill="0" autoLine="0" autoPict="0">
                <anchor moveWithCells="1">
                  <from>
                    <xdr:col>8</xdr:col>
                    <xdr:colOff>298450</xdr:colOff>
                    <xdr:row>8</xdr:row>
                    <xdr:rowOff>88900</xdr:rowOff>
                  </from>
                  <to>
                    <xdr:col>8</xdr:col>
                    <xdr:colOff>533400</xdr:colOff>
                    <xdr:row>8</xdr:row>
                    <xdr:rowOff>304800</xdr:rowOff>
                  </to>
                </anchor>
              </controlPr>
            </control>
          </mc:Choice>
        </mc:AlternateContent>
        <mc:AlternateContent xmlns:mc="http://schemas.openxmlformats.org/markup-compatibility/2006">
          <mc:Choice Requires="x14">
            <control shapeId="7172" r:id="rId7" name="Option Button 4">
              <controlPr defaultSize="0" autoFill="0" autoLine="0" autoPict="0">
                <anchor moveWithCells="1">
                  <from>
                    <xdr:col>9</xdr:col>
                    <xdr:colOff>298450</xdr:colOff>
                    <xdr:row>8</xdr:row>
                    <xdr:rowOff>88900</xdr:rowOff>
                  </from>
                  <to>
                    <xdr:col>9</xdr:col>
                    <xdr:colOff>533400</xdr:colOff>
                    <xdr:row>8</xdr:row>
                    <xdr:rowOff>304800</xdr:rowOff>
                  </to>
                </anchor>
              </controlPr>
            </control>
          </mc:Choice>
        </mc:AlternateContent>
        <mc:AlternateContent xmlns:mc="http://schemas.openxmlformats.org/markup-compatibility/2006">
          <mc:Choice Requires="x14">
            <control shapeId="7173" r:id="rId8" name="Option Button 5">
              <controlPr defaultSize="0" autoFill="0" autoLine="0" autoPict="0">
                <anchor moveWithCells="1">
                  <from>
                    <xdr:col>10</xdr:col>
                    <xdr:colOff>298450</xdr:colOff>
                    <xdr:row>8</xdr:row>
                    <xdr:rowOff>88900</xdr:rowOff>
                  </from>
                  <to>
                    <xdr:col>10</xdr:col>
                    <xdr:colOff>533400</xdr:colOff>
                    <xdr:row>8</xdr:row>
                    <xdr:rowOff>304800</xdr:rowOff>
                  </to>
                </anchor>
              </controlPr>
            </control>
          </mc:Choice>
        </mc:AlternateContent>
        <mc:AlternateContent xmlns:mc="http://schemas.openxmlformats.org/markup-compatibility/2006">
          <mc:Choice Requires="x14">
            <control shapeId="7174" r:id="rId9" name="Option Button 6">
              <controlPr defaultSize="0" autoFill="0" autoLine="0" autoPict="0">
                <anchor moveWithCells="1">
                  <from>
                    <xdr:col>11</xdr:col>
                    <xdr:colOff>298450</xdr:colOff>
                    <xdr:row>8</xdr:row>
                    <xdr:rowOff>88900</xdr:rowOff>
                  </from>
                  <to>
                    <xdr:col>11</xdr:col>
                    <xdr:colOff>533400</xdr:colOff>
                    <xdr:row>8</xdr:row>
                    <xdr:rowOff>304800</xdr:rowOff>
                  </to>
                </anchor>
              </controlPr>
            </control>
          </mc:Choice>
        </mc:AlternateContent>
        <mc:AlternateContent xmlns:mc="http://schemas.openxmlformats.org/markup-compatibility/2006">
          <mc:Choice Requires="x14">
            <control shapeId="7175" r:id="rId10" name="Group Box 7">
              <controlPr defaultSize="0" autoFill="0" autoPict="0">
                <anchor moveWithCells="1">
                  <from>
                    <xdr:col>7</xdr:col>
                    <xdr:colOff>0</xdr:colOff>
                    <xdr:row>12</xdr:row>
                    <xdr:rowOff>0</xdr:rowOff>
                  </from>
                  <to>
                    <xdr:col>13</xdr:col>
                    <xdr:colOff>0</xdr:colOff>
                    <xdr:row>13</xdr:row>
                    <xdr:rowOff>0</xdr:rowOff>
                  </to>
                </anchor>
              </controlPr>
            </control>
          </mc:Choice>
        </mc:AlternateContent>
        <mc:AlternateContent xmlns:mc="http://schemas.openxmlformats.org/markup-compatibility/2006">
          <mc:Choice Requires="x14">
            <control shapeId="7176" r:id="rId11" name="Option Button 8">
              <controlPr defaultSize="0" autoFill="0" autoLine="0" autoPict="0">
                <anchor moveWithCells="1">
                  <from>
                    <xdr:col>7</xdr:col>
                    <xdr:colOff>298450</xdr:colOff>
                    <xdr:row>12</xdr:row>
                    <xdr:rowOff>88900</xdr:rowOff>
                  </from>
                  <to>
                    <xdr:col>7</xdr:col>
                    <xdr:colOff>533400</xdr:colOff>
                    <xdr:row>12</xdr:row>
                    <xdr:rowOff>304800</xdr:rowOff>
                  </to>
                </anchor>
              </controlPr>
            </control>
          </mc:Choice>
        </mc:AlternateContent>
        <mc:AlternateContent xmlns:mc="http://schemas.openxmlformats.org/markup-compatibility/2006">
          <mc:Choice Requires="x14">
            <control shapeId="7177" r:id="rId12" name="Option Button 9">
              <controlPr defaultSize="0" autoFill="0" autoLine="0" autoPict="0">
                <anchor moveWithCells="1">
                  <from>
                    <xdr:col>8</xdr:col>
                    <xdr:colOff>298450</xdr:colOff>
                    <xdr:row>12</xdr:row>
                    <xdr:rowOff>88900</xdr:rowOff>
                  </from>
                  <to>
                    <xdr:col>8</xdr:col>
                    <xdr:colOff>533400</xdr:colOff>
                    <xdr:row>12</xdr:row>
                    <xdr:rowOff>304800</xdr:rowOff>
                  </to>
                </anchor>
              </controlPr>
            </control>
          </mc:Choice>
        </mc:AlternateContent>
        <mc:AlternateContent xmlns:mc="http://schemas.openxmlformats.org/markup-compatibility/2006">
          <mc:Choice Requires="x14">
            <control shapeId="7178" r:id="rId13" name="Option Button 10">
              <controlPr defaultSize="0" autoFill="0" autoLine="0" autoPict="0">
                <anchor moveWithCells="1">
                  <from>
                    <xdr:col>9</xdr:col>
                    <xdr:colOff>298450</xdr:colOff>
                    <xdr:row>12</xdr:row>
                    <xdr:rowOff>88900</xdr:rowOff>
                  </from>
                  <to>
                    <xdr:col>9</xdr:col>
                    <xdr:colOff>533400</xdr:colOff>
                    <xdr:row>12</xdr:row>
                    <xdr:rowOff>304800</xdr:rowOff>
                  </to>
                </anchor>
              </controlPr>
            </control>
          </mc:Choice>
        </mc:AlternateContent>
        <mc:AlternateContent xmlns:mc="http://schemas.openxmlformats.org/markup-compatibility/2006">
          <mc:Choice Requires="x14">
            <control shapeId="7179" r:id="rId14" name="Option Button 11">
              <controlPr defaultSize="0" autoFill="0" autoLine="0" autoPict="0">
                <anchor moveWithCells="1">
                  <from>
                    <xdr:col>10</xdr:col>
                    <xdr:colOff>298450</xdr:colOff>
                    <xdr:row>12</xdr:row>
                    <xdr:rowOff>88900</xdr:rowOff>
                  </from>
                  <to>
                    <xdr:col>10</xdr:col>
                    <xdr:colOff>533400</xdr:colOff>
                    <xdr:row>12</xdr:row>
                    <xdr:rowOff>304800</xdr:rowOff>
                  </to>
                </anchor>
              </controlPr>
            </control>
          </mc:Choice>
        </mc:AlternateContent>
        <mc:AlternateContent xmlns:mc="http://schemas.openxmlformats.org/markup-compatibility/2006">
          <mc:Choice Requires="x14">
            <control shapeId="7180" r:id="rId15" name="Option Button 12">
              <controlPr defaultSize="0" autoFill="0" autoLine="0" autoPict="0">
                <anchor moveWithCells="1">
                  <from>
                    <xdr:col>11</xdr:col>
                    <xdr:colOff>298450</xdr:colOff>
                    <xdr:row>12</xdr:row>
                    <xdr:rowOff>88900</xdr:rowOff>
                  </from>
                  <to>
                    <xdr:col>11</xdr:col>
                    <xdr:colOff>533400</xdr:colOff>
                    <xdr:row>12</xdr:row>
                    <xdr:rowOff>304800</xdr:rowOff>
                  </to>
                </anchor>
              </controlPr>
            </control>
          </mc:Choice>
        </mc:AlternateContent>
        <mc:AlternateContent xmlns:mc="http://schemas.openxmlformats.org/markup-compatibility/2006">
          <mc:Choice Requires="x14">
            <control shapeId="7181" r:id="rId16" name="Group Box 13">
              <controlPr defaultSize="0" autoFill="0" autoPict="0">
                <anchor moveWithCells="1">
                  <from>
                    <xdr:col>7</xdr:col>
                    <xdr:colOff>0</xdr:colOff>
                    <xdr:row>14</xdr:row>
                    <xdr:rowOff>0</xdr:rowOff>
                  </from>
                  <to>
                    <xdr:col>13</xdr:col>
                    <xdr:colOff>0</xdr:colOff>
                    <xdr:row>15</xdr:row>
                    <xdr:rowOff>0</xdr:rowOff>
                  </to>
                </anchor>
              </controlPr>
            </control>
          </mc:Choice>
        </mc:AlternateContent>
        <mc:AlternateContent xmlns:mc="http://schemas.openxmlformats.org/markup-compatibility/2006">
          <mc:Choice Requires="x14">
            <control shapeId="7182" r:id="rId17" name="Option Button 14">
              <controlPr defaultSize="0" autoFill="0" autoLine="0" autoPict="0">
                <anchor moveWithCells="1">
                  <from>
                    <xdr:col>7</xdr:col>
                    <xdr:colOff>298450</xdr:colOff>
                    <xdr:row>14</xdr:row>
                    <xdr:rowOff>88900</xdr:rowOff>
                  </from>
                  <to>
                    <xdr:col>7</xdr:col>
                    <xdr:colOff>533400</xdr:colOff>
                    <xdr:row>14</xdr:row>
                    <xdr:rowOff>304800</xdr:rowOff>
                  </to>
                </anchor>
              </controlPr>
            </control>
          </mc:Choice>
        </mc:AlternateContent>
        <mc:AlternateContent xmlns:mc="http://schemas.openxmlformats.org/markup-compatibility/2006">
          <mc:Choice Requires="x14">
            <control shapeId="7183" r:id="rId18" name="Option Button 15">
              <controlPr defaultSize="0" autoFill="0" autoLine="0" autoPict="0">
                <anchor moveWithCells="1">
                  <from>
                    <xdr:col>8</xdr:col>
                    <xdr:colOff>298450</xdr:colOff>
                    <xdr:row>14</xdr:row>
                    <xdr:rowOff>88900</xdr:rowOff>
                  </from>
                  <to>
                    <xdr:col>8</xdr:col>
                    <xdr:colOff>533400</xdr:colOff>
                    <xdr:row>14</xdr:row>
                    <xdr:rowOff>304800</xdr:rowOff>
                  </to>
                </anchor>
              </controlPr>
            </control>
          </mc:Choice>
        </mc:AlternateContent>
        <mc:AlternateContent xmlns:mc="http://schemas.openxmlformats.org/markup-compatibility/2006">
          <mc:Choice Requires="x14">
            <control shapeId="7184" r:id="rId19" name="Option Button 16">
              <controlPr defaultSize="0" autoFill="0" autoLine="0" autoPict="0">
                <anchor moveWithCells="1">
                  <from>
                    <xdr:col>9</xdr:col>
                    <xdr:colOff>298450</xdr:colOff>
                    <xdr:row>14</xdr:row>
                    <xdr:rowOff>88900</xdr:rowOff>
                  </from>
                  <to>
                    <xdr:col>9</xdr:col>
                    <xdr:colOff>533400</xdr:colOff>
                    <xdr:row>14</xdr:row>
                    <xdr:rowOff>304800</xdr:rowOff>
                  </to>
                </anchor>
              </controlPr>
            </control>
          </mc:Choice>
        </mc:AlternateContent>
        <mc:AlternateContent xmlns:mc="http://schemas.openxmlformats.org/markup-compatibility/2006">
          <mc:Choice Requires="x14">
            <control shapeId="7185" r:id="rId20" name="Option Button 17">
              <controlPr defaultSize="0" autoFill="0" autoLine="0" autoPict="0">
                <anchor moveWithCells="1">
                  <from>
                    <xdr:col>10</xdr:col>
                    <xdr:colOff>298450</xdr:colOff>
                    <xdr:row>14</xdr:row>
                    <xdr:rowOff>88900</xdr:rowOff>
                  </from>
                  <to>
                    <xdr:col>10</xdr:col>
                    <xdr:colOff>533400</xdr:colOff>
                    <xdr:row>14</xdr:row>
                    <xdr:rowOff>304800</xdr:rowOff>
                  </to>
                </anchor>
              </controlPr>
            </control>
          </mc:Choice>
        </mc:AlternateContent>
        <mc:AlternateContent xmlns:mc="http://schemas.openxmlformats.org/markup-compatibility/2006">
          <mc:Choice Requires="x14">
            <control shapeId="7186" r:id="rId21" name="Option Button 18">
              <controlPr defaultSize="0" autoFill="0" autoLine="0" autoPict="0">
                <anchor moveWithCells="1">
                  <from>
                    <xdr:col>11</xdr:col>
                    <xdr:colOff>298450</xdr:colOff>
                    <xdr:row>14</xdr:row>
                    <xdr:rowOff>88900</xdr:rowOff>
                  </from>
                  <to>
                    <xdr:col>11</xdr:col>
                    <xdr:colOff>533400</xdr:colOff>
                    <xdr:row>14</xdr:row>
                    <xdr:rowOff>304800</xdr:rowOff>
                  </to>
                </anchor>
              </controlPr>
            </control>
          </mc:Choice>
        </mc:AlternateContent>
        <mc:AlternateContent xmlns:mc="http://schemas.openxmlformats.org/markup-compatibility/2006">
          <mc:Choice Requires="x14">
            <control shapeId="7199" r:id="rId22" name="Option Button 31">
              <controlPr defaultSize="0" autoFill="0" autoLine="0" autoPict="0">
                <anchor moveWithCells="1">
                  <from>
                    <xdr:col>12</xdr:col>
                    <xdr:colOff>298450</xdr:colOff>
                    <xdr:row>8</xdr:row>
                    <xdr:rowOff>88900</xdr:rowOff>
                  </from>
                  <to>
                    <xdr:col>12</xdr:col>
                    <xdr:colOff>533400</xdr:colOff>
                    <xdr:row>8</xdr:row>
                    <xdr:rowOff>304800</xdr:rowOff>
                  </to>
                </anchor>
              </controlPr>
            </control>
          </mc:Choice>
        </mc:AlternateContent>
        <mc:AlternateContent xmlns:mc="http://schemas.openxmlformats.org/markup-compatibility/2006">
          <mc:Choice Requires="x14">
            <control shapeId="7200" r:id="rId23" name="Option Button 32">
              <controlPr defaultSize="0" autoFill="0" autoLine="0" autoPict="0">
                <anchor moveWithCells="1">
                  <from>
                    <xdr:col>12</xdr:col>
                    <xdr:colOff>298450</xdr:colOff>
                    <xdr:row>12</xdr:row>
                    <xdr:rowOff>88900</xdr:rowOff>
                  </from>
                  <to>
                    <xdr:col>12</xdr:col>
                    <xdr:colOff>533400</xdr:colOff>
                    <xdr:row>12</xdr:row>
                    <xdr:rowOff>304800</xdr:rowOff>
                  </to>
                </anchor>
              </controlPr>
            </control>
          </mc:Choice>
        </mc:AlternateContent>
        <mc:AlternateContent xmlns:mc="http://schemas.openxmlformats.org/markup-compatibility/2006">
          <mc:Choice Requires="x14">
            <control shapeId="7201" r:id="rId24" name="Option Button 33">
              <controlPr defaultSize="0" autoFill="0" autoLine="0" autoPict="0">
                <anchor moveWithCells="1">
                  <from>
                    <xdr:col>12</xdr:col>
                    <xdr:colOff>298450</xdr:colOff>
                    <xdr:row>14</xdr:row>
                    <xdr:rowOff>88900</xdr:rowOff>
                  </from>
                  <to>
                    <xdr:col>12</xdr:col>
                    <xdr:colOff>533400</xdr:colOff>
                    <xdr:row>14</xdr:row>
                    <xdr:rowOff>304800</xdr:rowOff>
                  </to>
                </anchor>
              </controlPr>
            </control>
          </mc:Choice>
        </mc:AlternateContent>
        <mc:AlternateContent xmlns:mc="http://schemas.openxmlformats.org/markup-compatibility/2006">
          <mc:Choice Requires="x14">
            <control shapeId="7202" r:id="rId25" name="Group Box 34">
              <controlPr defaultSize="0" autoFill="0" autoPict="0">
                <anchor moveWithCells="1">
                  <from>
                    <xdr:col>7</xdr:col>
                    <xdr:colOff>0</xdr:colOff>
                    <xdr:row>10</xdr:row>
                    <xdr:rowOff>0</xdr:rowOff>
                  </from>
                  <to>
                    <xdr:col>13</xdr:col>
                    <xdr:colOff>0</xdr:colOff>
                    <xdr:row>11</xdr:row>
                    <xdr:rowOff>0</xdr:rowOff>
                  </to>
                </anchor>
              </controlPr>
            </control>
          </mc:Choice>
        </mc:AlternateContent>
        <mc:AlternateContent xmlns:mc="http://schemas.openxmlformats.org/markup-compatibility/2006">
          <mc:Choice Requires="x14">
            <control shapeId="7203" r:id="rId26" name="Option Button 35">
              <controlPr defaultSize="0" autoFill="0" autoLine="0" autoPict="0">
                <anchor moveWithCells="1">
                  <from>
                    <xdr:col>7</xdr:col>
                    <xdr:colOff>298450</xdr:colOff>
                    <xdr:row>10</xdr:row>
                    <xdr:rowOff>88900</xdr:rowOff>
                  </from>
                  <to>
                    <xdr:col>7</xdr:col>
                    <xdr:colOff>533400</xdr:colOff>
                    <xdr:row>10</xdr:row>
                    <xdr:rowOff>304800</xdr:rowOff>
                  </to>
                </anchor>
              </controlPr>
            </control>
          </mc:Choice>
        </mc:AlternateContent>
        <mc:AlternateContent xmlns:mc="http://schemas.openxmlformats.org/markup-compatibility/2006">
          <mc:Choice Requires="x14">
            <control shapeId="7204" r:id="rId27" name="Option Button 36">
              <controlPr defaultSize="0" autoFill="0" autoLine="0" autoPict="0">
                <anchor moveWithCells="1">
                  <from>
                    <xdr:col>8</xdr:col>
                    <xdr:colOff>298450</xdr:colOff>
                    <xdr:row>10</xdr:row>
                    <xdr:rowOff>88900</xdr:rowOff>
                  </from>
                  <to>
                    <xdr:col>8</xdr:col>
                    <xdr:colOff>533400</xdr:colOff>
                    <xdr:row>10</xdr:row>
                    <xdr:rowOff>304800</xdr:rowOff>
                  </to>
                </anchor>
              </controlPr>
            </control>
          </mc:Choice>
        </mc:AlternateContent>
        <mc:AlternateContent xmlns:mc="http://schemas.openxmlformats.org/markup-compatibility/2006">
          <mc:Choice Requires="x14">
            <control shapeId="7205" r:id="rId28" name="Option Button 37">
              <controlPr defaultSize="0" autoFill="0" autoLine="0" autoPict="0">
                <anchor moveWithCells="1">
                  <from>
                    <xdr:col>9</xdr:col>
                    <xdr:colOff>298450</xdr:colOff>
                    <xdr:row>10</xdr:row>
                    <xdr:rowOff>88900</xdr:rowOff>
                  </from>
                  <to>
                    <xdr:col>9</xdr:col>
                    <xdr:colOff>533400</xdr:colOff>
                    <xdr:row>10</xdr:row>
                    <xdr:rowOff>304800</xdr:rowOff>
                  </to>
                </anchor>
              </controlPr>
            </control>
          </mc:Choice>
        </mc:AlternateContent>
        <mc:AlternateContent xmlns:mc="http://schemas.openxmlformats.org/markup-compatibility/2006">
          <mc:Choice Requires="x14">
            <control shapeId="7206" r:id="rId29" name="Option Button 38">
              <controlPr defaultSize="0" autoFill="0" autoLine="0" autoPict="0">
                <anchor moveWithCells="1">
                  <from>
                    <xdr:col>10</xdr:col>
                    <xdr:colOff>298450</xdr:colOff>
                    <xdr:row>10</xdr:row>
                    <xdr:rowOff>88900</xdr:rowOff>
                  </from>
                  <to>
                    <xdr:col>10</xdr:col>
                    <xdr:colOff>533400</xdr:colOff>
                    <xdr:row>10</xdr:row>
                    <xdr:rowOff>304800</xdr:rowOff>
                  </to>
                </anchor>
              </controlPr>
            </control>
          </mc:Choice>
        </mc:AlternateContent>
        <mc:AlternateContent xmlns:mc="http://schemas.openxmlformats.org/markup-compatibility/2006">
          <mc:Choice Requires="x14">
            <control shapeId="7207" r:id="rId30" name="Option Button 39">
              <controlPr defaultSize="0" autoFill="0" autoLine="0" autoPict="0">
                <anchor moveWithCells="1">
                  <from>
                    <xdr:col>11</xdr:col>
                    <xdr:colOff>298450</xdr:colOff>
                    <xdr:row>10</xdr:row>
                    <xdr:rowOff>88900</xdr:rowOff>
                  </from>
                  <to>
                    <xdr:col>11</xdr:col>
                    <xdr:colOff>533400</xdr:colOff>
                    <xdr:row>10</xdr:row>
                    <xdr:rowOff>304800</xdr:rowOff>
                  </to>
                </anchor>
              </controlPr>
            </control>
          </mc:Choice>
        </mc:AlternateContent>
        <mc:AlternateContent xmlns:mc="http://schemas.openxmlformats.org/markup-compatibility/2006">
          <mc:Choice Requires="x14">
            <control shapeId="7208" r:id="rId31" name="Option Button 40">
              <controlPr defaultSize="0" autoFill="0" autoLine="0" autoPict="0">
                <anchor moveWithCells="1">
                  <from>
                    <xdr:col>12</xdr:col>
                    <xdr:colOff>298450</xdr:colOff>
                    <xdr:row>10</xdr:row>
                    <xdr:rowOff>88900</xdr:rowOff>
                  </from>
                  <to>
                    <xdr:col>12</xdr:col>
                    <xdr:colOff>533400</xdr:colOff>
                    <xdr:row>10</xdr:row>
                    <xdr:rowOff>304800</xdr:rowOff>
                  </to>
                </anchor>
              </controlPr>
            </control>
          </mc:Choice>
        </mc:AlternateContent>
        <mc:AlternateContent xmlns:mc="http://schemas.openxmlformats.org/markup-compatibility/2006">
          <mc:Choice Requires="x14">
            <control shapeId="7209" r:id="rId32" name="Group Box 41">
              <controlPr defaultSize="0" autoFill="0" autoPict="0">
                <anchor moveWithCells="1">
                  <from>
                    <xdr:col>7</xdr:col>
                    <xdr:colOff>0</xdr:colOff>
                    <xdr:row>17</xdr:row>
                    <xdr:rowOff>0</xdr:rowOff>
                  </from>
                  <to>
                    <xdr:col>12</xdr:col>
                    <xdr:colOff>0</xdr:colOff>
                    <xdr:row>18</xdr:row>
                    <xdr:rowOff>12700</xdr:rowOff>
                  </to>
                </anchor>
              </controlPr>
            </control>
          </mc:Choice>
        </mc:AlternateContent>
        <mc:AlternateContent xmlns:mc="http://schemas.openxmlformats.org/markup-compatibility/2006">
          <mc:Choice Requires="x14">
            <control shapeId="7215" r:id="rId33" name="Option Button 47">
              <controlPr defaultSize="0" autoFill="0" autoLine="0" autoPict="0">
                <anchor moveWithCells="1">
                  <from>
                    <xdr:col>7</xdr:col>
                    <xdr:colOff>285750</xdr:colOff>
                    <xdr:row>17</xdr:row>
                    <xdr:rowOff>88900</xdr:rowOff>
                  </from>
                  <to>
                    <xdr:col>7</xdr:col>
                    <xdr:colOff>508000</xdr:colOff>
                    <xdr:row>18</xdr:row>
                    <xdr:rowOff>12700</xdr:rowOff>
                  </to>
                </anchor>
              </controlPr>
            </control>
          </mc:Choice>
        </mc:AlternateContent>
        <mc:AlternateContent xmlns:mc="http://schemas.openxmlformats.org/markup-compatibility/2006">
          <mc:Choice Requires="x14">
            <control shapeId="7216" r:id="rId34" name="Option Button 48">
              <controlPr defaultSize="0" autoFill="0" autoLine="0" autoPict="0">
                <anchor moveWithCells="1">
                  <from>
                    <xdr:col>8</xdr:col>
                    <xdr:colOff>285750</xdr:colOff>
                    <xdr:row>17</xdr:row>
                    <xdr:rowOff>88900</xdr:rowOff>
                  </from>
                  <to>
                    <xdr:col>8</xdr:col>
                    <xdr:colOff>508000</xdr:colOff>
                    <xdr:row>18</xdr:row>
                    <xdr:rowOff>12700</xdr:rowOff>
                  </to>
                </anchor>
              </controlPr>
            </control>
          </mc:Choice>
        </mc:AlternateContent>
        <mc:AlternateContent xmlns:mc="http://schemas.openxmlformats.org/markup-compatibility/2006">
          <mc:Choice Requires="x14">
            <control shapeId="7217" r:id="rId35" name="Option Button 49">
              <controlPr defaultSize="0" autoFill="0" autoLine="0" autoPict="0">
                <anchor moveWithCells="1">
                  <from>
                    <xdr:col>9</xdr:col>
                    <xdr:colOff>285750</xdr:colOff>
                    <xdr:row>17</xdr:row>
                    <xdr:rowOff>88900</xdr:rowOff>
                  </from>
                  <to>
                    <xdr:col>9</xdr:col>
                    <xdr:colOff>508000</xdr:colOff>
                    <xdr:row>18</xdr:row>
                    <xdr:rowOff>12700</xdr:rowOff>
                  </to>
                </anchor>
              </controlPr>
            </control>
          </mc:Choice>
        </mc:AlternateContent>
        <mc:AlternateContent xmlns:mc="http://schemas.openxmlformats.org/markup-compatibility/2006">
          <mc:Choice Requires="x14">
            <control shapeId="7218" r:id="rId36" name="Option Button 50">
              <controlPr defaultSize="0" autoFill="0" autoLine="0" autoPict="0">
                <anchor moveWithCells="1">
                  <from>
                    <xdr:col>10</xdr:col>
                    <xdr:colOff>285750</xdr:colOff>
                    <xdr:row>17</xdr:row>
                    <xdr:rowOff>88900</xdr:rowOff>
                  </from>
                  <to>
                    <xdr:col>10</xdr:col>
                    <xdr:colOff>508000</xdr:colOff>
                    <xdr:row>18</xdr:row>
                    <xdr:rowOff>12700</xdr:rowOff>
                  </to>
                </anchor>
              </controlPr>
            </control>
          </mc:Choice>
        </mc:AlternateContent>
        <mc:AlternateContent xmlns:mc="http://schemas.openxmlformats.org/markup-compatibility/2006">
          <mc:Choice Requires="x14">
            <control shapeId="7219" r:id="rId37" name="Option Button 51">
              <controlPr defaultSize="0" autoFill="0" autoLine="0" autoPict="0">
                <anchor moveWithCells="1">
                  <from>
                    <xdr:col>11</xdr:col>
                    <xdr:colOff>285750</xdr:colOff>
                    <xdr:row>17</xdr:row>
                    <xdr:rowOff>88900</xdr:rowOff>
                  </from>
                  <to>
                    <xdr:col>11</xdr:col>
                    <xdr:colOff>508000</xdr:colOff>
                    <xdr:row>18</xdr:row>
                    <xdr:rowOff>12700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7">
    <tabColor rgb="FFB3B3B2"/>
  </sheetPr>
  <dimension ref="A1:W30"/>
  <sheetViews>
    <sheetView showGridLines="0" zoomScale="80" zoomScaleNormal="80" workbookViewId="0">
      <selection activeCell="J27" sqref="J27:U27"/>
    </sheetView>
  </sheetViews>
  <sheetFormatPr defaultColWidth="11.453125" defaultRowHeight="14.5" outlineLevelCol="1" x14ac:dyDescent="0.35"/>
  <cols>
    <col min="1" max="1" width="4.7265625" style="183" customWidth="1"/>
    <col min="2" max="6" width="11.453125" style="183"/>
    <col min="7" max="7" width="15.7265625" style="183" customWidth="1"/>
    <col min="8" max="13" width="11.453125" style="183"/>
    <col min="14" max="18" width="10.7265625" style="183" hidden="1" customWidth="1" outlineLevel="1"/>
    <col min="19" max="19" width="2" style="183" hidden="1" customWidth="1" outlineLevel="1"/>
    <col min="20" max="20" width="3.7265625" style="183" customWidth="1" collapsed="1"/>
    <col min="21" max="21" width="6.7265625" style="183" customWidth="1"/>
    <col min="22" max="22" width="11.453125" style="183"/>
    <col min="23" max="23" width="30.26953125" style="183" customWidth="1"/>
    <col min="24" max="16384" width="11.453125" style="183"/>
  </cols>
  <sheetData>
    <row r="1" spans="1:23" ht="7" customHeight="1" x14ac:dyDescent="0.35"/>
    <row r="2" spans="1:23" ht="15" customHeight="1" x14ac:dyDescent="0.35">
      <c r="F2" s="344" t="s">
        <v>232</v>
      </c>
      <c r="G2" s="344"/>
      <c r="H2" s="344"/>
      <c r="I2" s="344"/>
      <c r="J2" s="344"/>
    </row>
    <row r="3" spans="1:23" ht="15" customHeight="1" x14ac:dyDescent="1">
      <c r="E3" s="259"/>
      <c r="F3" s="344"/>
      <c r="G3" s="344"/>
      <c r="H3" s="344"/>
      <c r="I3" s="344"/>
      <c r="J3" s="344"/>
    </row>
    <row r="4" spans="1:23" ht="15" customHeight="1" x14ac:dyDescent="0.35">
      <c r="F4" s="344"/>
      <c r="G4" s="344"/>
      <c r="H4" s="344"/>
      <c r="I4" s="344"/>
      <c r="J4" s="344"/>
    </row>
    <row r="5" spans="1:23" ht="20.149999999999999" customHeight="1" x14ac:dyDescent="0.35">
      <c r="A5" s="188"/>
      <c r="B5" s="188"/>
      <c r="C5" s="188"/>
      <c r="D5" s="188"/>
      <c r="E5" s="188"/>
      <c r="F5" s="188"/>
      <c r="G5" s="188"/>
      <c r="H5" s="188"/>
      <c r="I5" s="188"/>
      <c r="J5" s="188"/>
      <c r="K5" s="188"/>
      <c r="L5" s="188"/>
      <c r="M5" s="188"/>
      <c r="N5" s="188"/>
      <c r="O5" s="188"/>
      <c r="P5" s="188"/>
      <c r="Q5" s="188"/>
      <c r="R5" s="188"/>
      <c r="S5" s="188"/>
      <c r="T5" s="188"/>
      <c r="U5" s="188"/>
    </row>
    <row r="7" spans="1:23" ht="24.65" customHeight="1" x14ac:dyDescent="0.45">
      <c r="E7" s="337"/>
      <c r="F7" s="338"/>
      <c r="H7" s="218" t="s">
        <v>4</v>
      </c>
      <c r="I7" s="219"/>
      <c r="J7" s="220" t="s">
        <v>6</v>
      </c>
      <c r="K7" s="219"/>
      <c r="L7" s="221" t="s">
        <v>5</v>
      </c>
      <c r="M7" s="260"/>
      <c r="N7" s="260"/>
      <c r="P7" s="211"/>
      <c r="Q7" s="332" t="s">
        <v>8</v>
      </c>
      <c r="R7" s="332" t="s">
        <v>27</v>
      </c>
    </row>
    <row r="8" spans="1:23" ht="15" thickBot="1" x14ac:dyDescent="0.4">
      <c r="H8" s="223">
        <v>1</v>
      </c>
      <c r="I8" s="224">
        <v>2</v>
      </c>
      <c r="J8" s="224">
        <v>3</v>
      </c>
      <c r="K8" s="224">
        <v>4</v>
      </c>
      <c r="L8" s="225">
        <v>5</v>
      </c>
      <c r="M8" s="224" t="s">
        <v>22</v>
      </c>
      <c r="N8" s="224"/>
      <c r="P8" s="211" t="s">
        <v>7</v>
      </c>
      <c r="Q8" s="336"/>
      <c r="R8" s="332"/>
      <c r="U8" s="226" t="s">
        <v>89</v>
      </c>
    </row>
    <row r="9" spans="1:23" ht="30" customHeight="1" thickTop="1" thickBot="1" x14ac:dyDescent="0.4">
      <c r="A9" s="227" t="s">
        <v>51</v>
      </c>
      <c r="B9" s="339" t="s">
        <v>314</v>
      </c>
      <c r="C9" s="339"/>
      <c r="D9" s="339"/>
      <c r="E9" s="339"/>
      <c r="F9" s="339"/>
      <c r="G9" s="339"/>
      <c r="H9" s="261"/>
      <c r="I9" s="262"/>
      <c r="J9" s="262"/>
      <c r="K9" s="262"/>
      <c r="L9" s="263"/>
      <c r="M9" s="262"/>
      <c r="N9" s="262"/>
      <c r="O9" s="231">
        <v>1</v>
      </c>
      <c r="P9" s="97">
        <f>'Weights 6 Touristic products'!H7</f>
        <v>0.14285714285714285</v>
      </c>
      <c r="Q9" s="232">
        <f>IF(OR(O9=0,O9=6),0,O9*R9/$R$22)</f>
        <v>0.16666666666666666</v>
      </c>
      <c r="R9" s="97">
        <f>IF(OR(O9="",O9=0,O9=6),0,P9)</f>
        <v>0.14285714285714285</v>
      </c>
      <c r="S9" s="202">
        <f>IF(OR(O9="",O9=0,O9=6),"",O9)</f>
        <v>1</v>
      </c>
      <c r="U9" s="233" t="s">
        <v>85</v>
      </c>
      <c r="W9" s="216" t="str">
        <f>IF(O9=6,"You can press the help button to get additional information.","")</f>
        <v/>
      </c>
    </row>
    <row r="10" spans="1:23" ht="10" customHeight="1" thickTop="1" thickBot="1" x14ac:dyDescent="0.4">
      <c r="A10" s="202"/>
      <c r="H10" s="234"/>
      <c r="I10" s="235"/>
      <c r="J10" s="235"/>
      <c r="K10" s="235"/>
      <c r="L10" s="236"/>
      <c r="M10" s="235"/>
      <c r="N10" s="235"/>
      <c r="Q10" s="232"/>
      <c r="W10" s="216"/>
    </row>
    <row r="11" spans="1:23" ht="30" customHeight="1" thickTop="1" thickBot="1" x14ac:dyDescent="0.4">
      <c r="A11" s="227" t="s">
        <v>52</v>
      </c>
      <c r="B11" s="335" t="s">
        <v>315</v>
      </c>
      <c r="C11" s="335"/>
      <c r="D11" s="335"/>
      <c r="E11" s="335"/>
      <c r="F11" s="335"/>
      <c r="G11" s="335"/>
      <c r="H11" s="234"/>
      <c r="I11" s="235"/>
      <c r="J11" s="235"/>
      <c r="K11" s="235"/>
      <c r="L11" s="236"/>
      <c r="M11" s="235"/>
      <c r="N11" s="235"/>
      <c r="O11" s="231">
        <v>3</v>
      </c>
      <c r="P11" s="97">
        <f>'Weights 6 Touristic products'!H9</f>
        <v>0.14285714285714285</v>
      </c>
      <c r="Q11" s="232">
        <f>IF(OR(O11=0,O11=6),0,O11*R11/$R$22)</f>
        <v>0.49999999999999994</v>
      </c>
      <c r="R11" s="97">
        <f>IF(OR(O11="",O11=0,O11=6),0,P11)</f>
        <v>0.14285714285714285</v>
      </c>
      <c r="S11" s="202">
        <f>IF(OR(O11="",O11=0,O11=6),"",O11)</f>
        <v>3</v>
      </c>
      <c r="U11" s="233" t="s">
        <v>85</v>
      </c>
      <c r="W11" s="216" t="str">
        <f t="shared" ref="W11:W24" si="0">IF(O11=6,"You can press the help button to get additional information.","")</f>
        <v/>
      </c>
    </row>
    <row r="12" spans="1:23" ht="10" customHeight="1" thickTop="1" thickBot="1" x14ac:dyDescent="0.4">
      <c r="A12" s="202"/>
      <c r="H12" s="234"/>
      <c r="I12" s="235"/>
      <c r="J12" s="235"/>
      <c r="K12" s="235"/>
      <c r="L12" s="236"/>
      <c r="M12" s="235"/>
      <c r="N12" s="235"/>
      <c r="Q12" s="232"/>
      <c r="W12" s="216"/>
    </row>
    <row r="13" spans="1:23" ht="30" customHeight="1" thickTop="1" thickBot="1" x14ac:dyDescent="0.4">
      <c r="A13" s="227" t="s">
        <v>53</v>
      </c>
      <c r="B13" s="335" t="s">
        <v>316</v>
      </c>
      <c r="C13" s="335"/>
      <c r="D13" s="335"/>
      <c r="E13" s="335"/>
      <c r="F13" s="335"/>
      <c r="G13" s="335"/>
      <c r="H13" s="234"/>
      <c r="I13" s="235"/>
      <c r="J13" s="235"/>
      <c r="K13" s="235"/>
      <c r="L13" s="236"/>
      <c r="M13" s="235"/>
      <c r="N13" s="235"/>
      <c r="O13" s="231">
        <v>4</v>
      </c>
      <c r="P13" s="97">
        <f>'Weights 6 Touristic products'!H11</f>
        <v>0.14285714285714285</v>
      </c>
      <c r="Q13" s="232">
        <f>IF(OR(O13=0,O13=6),0,O13*R13/$R$22)</f>
        <v>0.66666666666666663</v>
      </c>
      <c r="R13" s="97">
        <f>IF(OR(O13="",O13=0,O13=6),0,P13)</f>
        <v>0.14285714285714285</v>
      </c>
      <c r="S13" s="202">
        <f>IF(OR(O13="",O13=0,O13=6),"",O13)</f>
        <v>4</v>
      </c>
      <c r="U13" s="233" t="s">
        <v>85</v>
      </c>
      <c r="W13" s="216" t="str">
        <f t="shared" si="0"/>
        <v/>
      </c>
    </row>
    <row r="14" spans="1:23" ht="10" customHeight="1" thickTop="1" thickBot="1" x14ac:dyDescent="0.4">
      <c r="A14" s="202"/>
      <c r="H14" s="228"/>
      <c r="I14" s="229"/>
      <c r="J14" s="229"/>
      <c r="K14" s="229"/>
      <c r="L14" s="230"/>
      <c r="M14" s="229"/>
      <c r="N14" s="229"/>
      <c r="Q14" s="232"/>
      <c r="W14" s="216"/>
    </row>
    <row r="15" spans="1:23" ht="30" customHeight="1" thickTop="1" thickBot="1" x14ac:dyDescent="0.4">
      <c r="A15" s="227" t="s">
        <v>54</v>
      </c>
      <c r="B15" s="335" t="s">
        <v>317</v>
      </c>
      <c r="C15" s="335"/>
      <c r="D15" s="335"/>
      <c r="E15" s="335"/>
      <c r="F15" s="335"/>
      <c r="G15" s="335"/>
      <c r="H15" s="228"/>
      <c r="I15" s="229"/>
      <c r="J15" s="229"/>
      <c r="K15" s="229"/>
      <c r="L15" s="230"/>
      <c r="M15" s="229"/>
      <c r="N15" s="229"/>
      <c r="O15" s="231">
        <v>4</v>
      </c>
      <c r="P15" s="97">
        <f>'Weights 6 Touristic products'!H13</f>
        <v>0.14285714285714285</v>
      </c>
      <c r="Q15" s="232">
        <f>IF(OR(O15=0,O15=6),0,O15*R15/$R$22)</f>
        <v>0.66666666666666663</v>
      </c>
      <c r="R15" s="97">
        <f>IF(OR(O15="",O15=0,O15=6),0,P15)</f>
        <v>0.14285714285714285</v>
      </c>
      <c r="S15" s="202">
        <f>IF(OR(O15="",O15=0,O15=6),"",O15)</f>
        <v>4</v>
      </c>
      <c r="U15" s="233" t="s">
        <v>85</v>
      </c>
      <c r="W15" s="216" t="str">
        <f t="shared" si="0"/>
        <v/>
      </c>
    </row>
    <row r="16" spans="1:23" ht="10" customHeight="1" thickTop="1" thickBot="1" x14ac:dyDescent="0.4">
      <c r="A16" s="202"/>
      <c r="H16" s="228"/>
      <c r="I16" s="229"/>
      <c r="J16" s="229"/>
      <c r="K16" s="229"/>
      <c r="L16" s="230"/>
      <c r="M16" s="229"/>
      <c r="N16" s="229"/>
      <c r="Q16" s="232"/>
      <c r="W16" s="216"/>
    </row>
    <row r="17" spans="1:23" ht="30" customHeight="1" thickTop="1" thickBot="1" x14ac:dyDescent="0.4">
      <c r="A17" s="227" t="s">
        <v>55</v>
      </c>
      <c r="B17" s="335" t="s">
        <v>318</v>
      </c>
      <c r="C17" s="335"/>
      <c r="D17" s="335"/>
      <c r="E17" s="335"/>
      <c r="F17" s="335"/>
      <c r="G17" s="335"/>
      <c r="H17" s="228"/>
      <c r="I17" s="229"/>
      <c r="J17" s="229"/>
      <c r="K17" s="229"/>
      <c r="L17" s="230"/>
      <c r="M17" s="229"/>
      <c r="N17" s="229"/>
      <c r="O17" s="231">
        <v>3</v>
      </c>
      <c r="P17" s="97">
        <f>'Weights 6 Touristic products'!H15</f>
        <v>0.14285714285714285</v>
      </c>
      <c r="Q17" s="232">
        <f>IF(OR(O17=0,O17=6),0,O17*R17/$R$22)</f>
        <v>0.49999999999999994</v>
      </c>
      <c r="R17" s="97">
        <f>IF(OR(O17="",O17=0,O17=6),0,P17)</f>
        <v>0.14285714285714285</v>
      </c>
      <c r="S17" s="202">
        <f>IF(OR(O17="",O17=0,O17=6),"",O17)</f>
        <v>3</v>
      </c>
      <c r="U17" s="233" t="s">
        <v>85</v>
      </c>
      <c r="W17" s="216" t="str">
        <f t="shared" si="0"/>
        <v/>
      </c>
    </row>
    <row r="18" spans="1:23" ht="10" customHeight="1" thickTop="1" thickBot="1" x14ac:dyDescent="0.4">
      <c r="A18" s="227"/>
      <c r="B18" s="264"/>
      <c r="C18" s="264"/>
      <c r="D18" s="264"/>
      <c r="E18" s="264"/>
      <c r="F18" s="264"/>
      <c r="G18" s="264"/>
      <c r="H18" s="228"/>
      <c r="I18" s="229"/>
      <c r="J18" s="229"/>
      <c r="K18" s="229"/>
      <c r="L18" s="230"/>
      <c r="M18" s="229"/>
      <c r="N18" s="229"/>
      <c r="O18" s="231"/>
      <c r="Q18" s="232"/>
      <c r="R18" s="97"/>
      <c r="S18" s="202"/>
      <c r="U18" s="174"/>
      <c r="W18" s="216"/>
    </row>
    <row r="19" spans="1:23" ht="30" customHeight="1" thickTop="1" thickBot="1" x14ac:dyDescent="0.4">
      <c r="A19" s="227" t="s">
        <v>56</v>
      </c>
      <c r="B19" s="335" t="s">
        <v>319</v>
      </c>
      <c r="C19" s="335"/>
      <c r="D19" s="335"/>
      <c r="E19" s="335"/>
      <c r="F19" s="335"/>
      <c r="G19" s="335"/>
      <c r="H19" s="228"/>
      <c r="I19" s="229"/>
      <c r="J19" s="229"/>
      <c r="K19" s="229"/>
      <c r="L19" s="230"/>
      <c r="M19" s="229"/>
      <c r="N19" s="229"/>
      <c r="O19" s="231">
        <v>5</v>
      </c>
      <c r="P19" s="134">
        <f>'Weights 6 Touristic products'!H19</f>
        <v>0.14285714285714307</v>
      </c>
      <c r="Q19" s="232">
        <f>IF(OR(O19=0,O19=6),0,O19*R19/$R$22)</f>
        <v>0.83333333333333448</v>
      </c>
      <c r="R19" s="97">
        <f>IF(OR(O19="",O19=0,O19=6),0,P19)</f>
        <v>0.14285714285714307</v>
      </c>
      <c r="S19" s="202">
        <f>IF(OR(O19="",O19=0,O19=6),"",O19)</f>
        <v>5</v>
      </c>
      <c r="U19" s="233" t="s">
        <v>85</v>
      </c>
      <c r="W19" s="216" t="str">
        <f t="shared" si="0"/>
        <v/>
      </c>
    </row>
    <row r="20" spans="1:23" ht="10" customHeight="1" thickTop="1" thickBot="1" x14ac:dyDescent="0.4">
      <c r="A20" s="202"/>
      <c r="H20" s="228"/>
      <c r="I20" s="229"/>
      <c r="J20" s="229"/>
      <c r="K20" s="229"/>
      <c r="L20" s="230"/>
      <c r="M20" s="229"/>
      <c r="N20" s="229"/>
      <c r="Q20" s="232"/>
      <c r="W20" s="216"/>
    </row>
    <row r="21" spans="1:23" ht="30" customHeight="1" thickTop="1" thickBot="1" x14ac:dyDescent="0.4">
      <c r="A21" s="227" t="s">
        <v>154</v>
      </c>
      <c r="B21" s="335" t="s">
        <v>320</v>
      </c>
      <c r="C21" s="335"/>
      <c r="D21" s="335"/>
      <c r="E21" s="335"/>
      <c r="F21" s="335"/>
      <c r="G21" s="335"/>
      <c r="H21" s="237"/>
      <c r="I21" s="188"/>
      <c r="J21" s="188"/>
      <c r="K21" s="188"/>
      <c r="L21" s="238"/>
      <c r="M21" s="229"/>
      <c r="N21" s="229"/>
      <c r="O21" s="231">
        <v>6</v>
      </c>
      <c r="P21" s="239">
        <f>1-P19-P17-P15-P13-P11-P9</f>
        <v>0.14285714285714285</v>
      </c>
      <c r="Q21" s="232">
        <f>IF(OR(O21=0,O21=6),0,O21*R21/$R$22)</f>
        <v>0</v>
      </c>
      <c r="R21" s="97">
        <f>IF(OR(O21="",O21=0,O21=6),0,P21)</f>
        <v>0</v>
      </c>
      <c r="S21" s="202" t="str">
        <f>IF(OR(O21="",O21=0,O21=6),"",O21)</f>
        <v/>
      </c>
      <c r="U21" s="233" t="s">
        <v>85</v>
      </c>
      <c r="W21" s="216" t="str">
        <f t="shared" si="0"/>
        <v>You can press the help button to get additional information.</v>
      </c>
    </row>
    <row r="22" spans="1:23" ht="15" thickTop="1" x14ac:dyDescent="0.35">
      <c r="A22" s="211"/>
      <c r="H22" s="333"/>
      <c r="I22" s="334"/>
      <c r="P22" s="240">
        <f>P9+P11+P13+P15+P17+P19+P21</f>
        <v>1</v>
      </c>
      <c r="Q22" s="241">
        <f>Q9+Q11+Q13+Q15+Q17+Q19+Q21</f>
        <v>3.3333333333333344</v>
      </c>
      <c r="R22" s="240">
        <f>R9+R11+R13+R15+R17+R19+R21</f>
        <v>0.85714285714285721</v>
      </c>
      <c r="W22" s="216"/>
    </row>
    <row r="23" spans="1:23" ht="15" thickBot="1" x14ac:dyDescent="0.4">
      <c r="A23" s="242"/>
      <c r="B23" s="243"/>
      <c r="C23" s="243"/>
      <c r="D23" s="243"/>
      <c r="E23" s="243"/>
      <c r="F23" s="243"/>
      <c r="G23" s="243"/>
      <c r="H23" s="265"/>
      <c r="I23" s="242"/>
      <c r="J23" s="243"/>
      <c r="K23" s="243"/>
      <c r="L23" s="243"/>
      <c r="M23" s="243"/>
      <c r="N23" s="243"/>
      <c r="O23" s="243"/>
      <c r="P23" s="244"/>
      <c r="Q23" s="245"/>
      <c r="R23" s="244"/>
      <c r="S23" s="243"/>
      <c r="T23" s="243"/>
      <c r="U23" s="243"/>
      <c r="W23" s="216"/>
    </row>
    <row r="24" spans="1:23" ht="30" customHeight="1" thickTop="1" thickBot="1" x14ac:dyDescent="0.4">
      <c r="A24" s="229"/>
      <c r="B24" s="340" t="s">
        <v>367</v>
      </c>
      <c r="C24" s="340"/>
      <c r="D24" s="340"/>
      <c r="E24" s="340"/>
      <c r="F24" s="340"/>
      <c r="G24" s="341"/>
      <c r="H24" s="247"/>
      <c r="I24" s="247"/>
      <c r="J24" s="247"/>
      <c r="K24" s="247"/>
      <c r="L24" s="247"/>
      <c r="M24" s="229"/>
      <c r="N24" s="229"/>
      <c r="O24" s="231">
        <v>5</v>
      </c>
      <c r="P24" s="229"/>
      <c r="Q24" s="229"/>
      <c r="R24" s="229"/>
      <c r="S24" s="229"/>
      <c r="T24" s="229"/>
      <c r="U24" s="233" t="s">
        <v>85</v>
      </c>
      <c r="W24" s="216" t="str">
        <f t="shared" si="0"/>
        <v/>
      </c>
    </row>
    <row r="25" spans="1:23" ht="15" thickTop="1" x14ac:dyDescent="0.35">
      <c r="A25" s="188"/>
      <c r="B25" s="248"/>
      <c r="C25" s="248"/>
      <c r="D25" s="248"/>
      <c r="E25" s="248"/>
      <c r="F25" s="248"/>
      <c r="G25" s="248"/>
      <c r="H25" s="188"/>
      <c r="I25" s="188"/>
      <c r="J25" s="188"/>
      <c r="K25" s="188"/>
      <c r="L25" s="188"/>
      <c r="M25" s="188"/>
      <c r="N25" s="188"/>
      <c r="O25" s="188"/>
      <c r="P25" s="188"/>
      <c r="Q25" s="249"/>
      <c r="R25" s="188"/>
      <c r="S25" s="188"/>
      <c r="T25" s="188"/>
      <c r="U25" s="188"/>
    </row>
    <row r="26" spans="1:23" ht="45" customHeight="1" x14ac:dyDescent="0.35">
      <c r="A26" s="229"/>
      <c r="B26" s="250" t="s">
        <v>366</v>
      </c>
      <c r="C26" s="330"/>
      <c r="D26" s="330"/>
      <c r="E26" s="330"/>
      <c r="F26" s="330"/>
      <c r="G26" s="330"/>
      <c r="H26" s="330"/>
      <c r="I26" s="330"/>
      <c r="J26" s="330"/>
      <c r="K26" s="330"/>
      <c r="L26" s="330"/>
      <c r="M26" s="330"/>
      <c r="N26" s="330"/>
      <c r="O26" s="330"/>
      <c r="P26" s="330"/>
      <c r="Q26" s="330"/>
      <c r="R26" s="330"/>
      <c r="S26" s="330"/>
      <c r="T26" s="330"/>
      <c r="U26" s="229"/>
    </row>
    <row r="27" spans="1:23" ht="23.5" x14ac:dyDescent="0.35">
      <c r="A27" s="243"/>
      <c r="B27" s="328" t="s">
        <v>60</v>
      </c>
      <c r="C27" s="329"/>
      <c r="D27" s="328" t="s">
        <v>61</v>
      </c>
      <c r="E27" s="329"/>
      <c r="F27" s="303" t="s">
        <v>221</v>
      </c>
      <c r="G27" s="303"/>
      <c r="H27" s="303"/>
      <c r="I27" s="243"/>
      <c r="J27" s="304" t="s">
        <v>222</v>
      </c>
      <c r="K27" s="304"/>
      <c r="L27" s="304"/>
      <c r="M27" s="304"/>
      <c r="N27" s="304"/>
      <c r="O27" s="304"/>
      <c r="P27" s="304"/>
      <c r="Q27" s="304"/>
      <c r="R27" s="304"/>
      <c r="S27" s="304"/>
      <c r="T27" s="304"/>
      <c r="U27" s="304"/>
    </row>
    <row r="28" spans="1:23" x14ac:dyDescent="0.35">
      <c r="H28" s="333"/>
      <c r="I28" s="334"/>
      <c r="P28" s="212"/>
    </row>
    <row r="29" spans="1:23" x14ac:dyDescent="0.35">
      <c r="G29" s="183" t="s">
        <v>375</v>
      </c>
    </row>
    <row r="30" spans="1:23" x14ac:dyDescent="0.35">
      <c r="H30" s="213"/>
    </row>
  </sheetData>
  <sheetProtection sheet="1" objects="1" scenarios="1"/>
  <mergeCells count="19">
    <mergeCell ref="F2:J4"/>
    <mergeCell ref="R7:R8"/>
    <mergeCell ref="H22:I22"/>
    <mergeCell ref="C26:T26"/>
    <mergeCell ref="H28:I28"/>
    <mergeCell ref="Q7:Q8"/>
    <mergeCell ref="E7:F7"/>
    <mergeCell ref="B21:G21"/>
    <mergeCell ref="B9:G9"/>
    <mergeCell ref="B11:G11"/>
    <mergeCell ref="B13:G13"/>
    <mergeCell ref="B15:G15"/>
    <mergeCell ref="B17:G17"/>
    <mergeCell ref="B19:G19"/>
    <mergeCell ref="J27:U27"/>
    <mergeCell ref="B24:G24"/>
    <mergeCell ref="B27:C27"/>
    <mergeCell ref="D27:E27"/>
    <mergeCell ref="F27:H27"/>
  </mergeCells>
  <conditionalFormatting sqref="P21">
    <cfRule type="cellIs" dxfId="11" priority="1" operator="lessThan">
      <formula>0</formula>
    </cfRule>
  </conditionalFormatting>
  <dataValidations disablePrompts="1" count="1">
    <dataValidation type="custom" allowBlank="1" showInputMessage="1" showErrorMessage="1" sqref="H9:N13" xr:uid="{00000000-0002-0000-0800-000000000000}">
      <formula1>AND(COUNTA($H9:$L9)&lt;2,OR(H9="X",H9=""))</formula1>
    </dataValidation>
  </dataValidations>
  <hyperlinks>
    <hyperlink ref="U9" location="'Help 6 Tourism packages'!A1" display="   ?   " xr:uid="{00000000-0004-0000-0800-000000000000}"/>
    <hyperlink ref="U11" location="'Help 6 Eco-tourism products'!A1" display="   ?   " xr:uid="{00000000-0004-0000-0800-000001000000}"/>
    <hyperlink ref="U13" location="'Help 6 Individual shuttles'!A1" display="   ?   " xr:uid="{00000000-0004-0000-0800-000002000000}"/>
    <hyperlink ref="U15" location="'Help 6 Communication channels'!A1" display="   ?   " xr:uid="{00000000-0004-0000-0800-000003000000}"/>
    <hyperlink ref="U17" location="'Help 6 Online booking accommo'!A1" display="   ?   " xr:uid="{00000000-0004-0000-0800-000004000000}"/>
    <hyperlink ref="U21" location="'Help 6 International tours'!A1" display="   ?   " xr:uid="{00000000-0004-0000-0800-000005000000}"/>
    <hyperlink ref="U19" location="'Help 6 Online booking leisure'!A1" display="   ?   " xr:uid="{00000000-0004-0000-0800-000006000000}"/>
    <hyperlink ref="J27" location="'5 Accommodation and gastronomy'!A1" display="Accommodation and Gastronomy →" xr:uid="{00000000-0004-0000-0800-000007000000}"/>
    <hyperlink ref="F27" location="'3 Public transport'!A1" display="← Public transport" xr:uid="{00000000-0004-0000-0800-000008000000}"/>
    <hyperlink ref="B27" location="Interface!A1" display="←Back to interface" xr:uid="{00000000-0004-0000-0800-000009000000}"/>
    <hyperlink ref="D27" location="Summary!A1" display="→Summary results" xr:uid="{00000000-0004-0000-0800-00000A000000}"/>
    <hyperlink ref="F27:G27" location="'5 Accommodation and gastronomy'!A1" display="← Accommodations and gastronomy" xr:uid="{00000000-0004-0000-0800-00000B000000}"/>
    <hyperlink ref="J27:U27" location="'7 Monitoring'!A1" display="Monitoring →" xr:uid="{00000000-0004-0000-0800-00000C000000}"/>
    <hyperlink ref="U24" location="'Help 1 Level of knowledge'!A1" display="   ?   " xr:uid="{00000000-0004-0000-0800-00000D000000}"/>
  </hyperlink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from>
                    <xdr:col>7</xdr:col>
                    <xdr:colOff>298450</xdr:colOff>
                    <xdr:row>8</xdr:row>
                    <xdr:rowOff>95250</xdr:rowOff>
                  </from>
                  <to>
                    <xdr:col>7</xdr:col>
                    <xdr:colOff>622300</xdr:colOff>
                    <xdr:row>8</xdr:row>
                    <xdr:rowOff>304800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8</xdr:col>
                    <xdr:colOff>311150</xdr:colOff>
                    <xdr:row>8</xdr:row>
                    <xdr:rowOff>95250</xdr:rowOff>
                  </from>
                  <to>
                    <xdr:col>8</xdr:col>
                    <xdr:colOff>628650</xdr:colOff>
                    <xdr:row>8</xdr:row>
                    <xdr:rowOff>304800</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9</xdr:col>
                    <xdr:colOff>311150</xdr:colOff>
                    <xdr:row>8</xdr:row>
                    <xdr:rowOff>95250</xdr:rowOff>
                  </from>
                  <to>
                    <xdr:col>9</xdr:col>
                    <xdr:colOff>628650</xdr:colOff>
                    <xdr:row>8</xdr:row>
                    <xdr:rowOff>304800</xdr:rowOff>
                  </to>
                </anchor>
              </controlPr>
            </control>
          </mc:Choice>
        </mc:AlternateContent>
        <mc:AlternateContent xmlns:mc="http://schemas.openxmlformats.org/markup-compatibility/2006">
          <mc:Choice Requires="x14">
            <control shapeId="8196" r:id="rId7" name="Group Box 4">
              <controlPr defaultSize="0" autoFill="0" autoPict="0">
                <anchor moveWithCells="1">
                  <from>
                    <xdr:col>7</xdr:col>
                    <xdr:colOff>0</xdr:colOff>
                    <xdr:row>7</xdr:row>
                    <xdr:rowOff>184150</xdr:rowOff>
                  </from>
                  <to>
                    <xdr:col>13</xdr:col>
                    <xdr:colOff>0</xdr:colOff>
                    <xdr:row>8</xdr:row>
                    <xdr:rowOff>374650</xdr:rowOff>
                  </to>
                </anchor>
              </controlPr>
            </control>
          </mc:Choice>
        </mc:AlternateContent>
        <mc:AlternateContent xmlns:mc="http://schemas.openxmlformats.org/markup-compatibility/2006">
          <mc:Choice Requires="x14">
            <control shapeId="8197" r:id="rId8" name="Group Box 5">
              <controlPr defaultSize="0" autoFill="0" autoPict="0">
                <anchor moveWithCells="1">
                  <from>
                    <xdr:col>7</xdr:col>
                    <xdr:colOff>0</xdr:colOff>
                    <xdr:row>10</xdr:row>
                    <xdr:rowOff>0</xdr:rowOff>
                  </from>
                  <to>
                    <xdr:col>13</xdr:col>
                    <xdr:colOff>0</xdr:colOff>
                    <xdr:row>11</xdr:row>
                    <xdr:rowOff>0</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7</xdr:col>
                    <xdr:colOff>298450</xdr:colOff>
                    <xdr:row>10</xdr:row>
                    <xdr:rowOff>88900</xdr:rowOff>
                  </from>
                  <to>
                    <xdr:col>7</xdr:col>
                    <xdr:colOff>622300</xdr:colOff>
                    <xdr:row>10</xdr:row>
                    <xdr:rowOff>304800</xdr:rowOff>
                  </to>
                </anchor>
              </controlPr>
            </control>
          </mc:Choice>
        </mc:AlternateContent>
        <mc:AlternateContent xmlns:mc="http://schemas.openxmlformats.org/markup-compatibility/2006">
          <mc:Choice Requires="x14">
            <control shapeId="8199" r:id="rId10" name="Group Box 7">
              <controlPr defaultSize="0" autoFill="0" autoPict="0">
                <anchor moveWithCells="1">
                  <from>
                    <xdr:col>7</xdr:col>
                    <xdr:colOff>0</xdr:colOff>
                    <xdr:row>12</xdr:row>
                    <xdr:rowOff>0</xdr:rowOff>
                  </from>
                  <to>
                    <xdr:col>13</xdr:col>
                    <xdr:colOff>0</xdr:colOff>
                    <xdr:row>13</xdr:row>
                    <xdr:rowOff>0</xdr:rowOff>
                  </to>
                </anchor>
              </controlPr>
            </control>
          </mc:Choice>
        </mc:AlternateContent>
        <mc:AlternateContent xmlns:mc="http://schemas.openxmlformats.org/markup-compatibility/2006">
          <mc:Choice Requires="x14">
            <control shapeId="8200" r:id="rId11" name="Group Box 8">
              <controlPr defaultSize="0" autoFill="0" autoPict="0">
                <anchor moveWithCells="1">
                  <from>
                    <xdr:col>7</xdr:col>
                    <xdr:colOff>0</xdr:colOff>
                    <xdr:row>14</xdr:row>
                    <xdr:rowOff>0</xdr:rowOff>
                  </from>
                  <to>
                    <xdr:col>13</xdr:col>
                    <xdr:colOff>0</xdr:colOff>
                    <xdr:row>15</xdr:row>
                    <xdr:rowOff>0</xdr:rowOff>
                  </to>
                </anchor>
              </controlPr>
            </control>
          </mc:Choice>
        </mc:AlternateContent>
        <mc:AlternateContent xmlns:mc="http://schemas.openxmlformats.org/markup-compatibility/2006">
          <mc:Choice Requires="x14">
            <control shapeId="8201" r:id="rId12" name="Group Box 9">
              <controlPr defaultSize="0" autoFill="0" autoPict="0">
                <anchor moveWithCells="1">
                  <from>
                    <xdr:col>7</xdr:col>
                    <xdr:colOff>0</xdr:colOff>
                    <xdr:row>16</xdr:row>
                    <xdr:rowOff>0</xdr:rowOff>
                  </from>
                  <to>
                    <xdr:col>13</xdr:col>
                    <xdr:colOff>0</xdr:colOff>
                    <xdr:row>17</xdr:row>
                    <xdr:rowOff>0</xdr:rowOff>
                  </to>
                </anchor>
              </controlPr>
            </control>
          </mc:Choice>
        </mc:AlternateContent>
        <mc:AlternateContent xmlns:mc="http://schemas.openxmlformats.org/markup-compatibility/2006">
          <mc:Choice Requires="x14">
            <control shapeId="8202" r:id="rId13" name="Group Box 10">
              <controlPr defaultSize="0" autoFill="0" autoPict="0">
                <anchor moveWithCells="1">
                  <from>
                    <xdr:col>7</xdr:col>
                    <xdr:colOff>0</xdr:colOff>
                    <xdr:row>20</xdr:row>
                    <xdr:rowOff>0</xdr:rowOff>
                  </from>
                  <to>
                    <xdr:col>13</xdr:col>
                    <xdr:colOff>0</xdr:colOff>
                    <xdr:row>21</xdr:row>
                    <xdr:rowOff>0</xdr:rowOff>
                  </to>
                </anchor>
              </controlPr>
            </control>
          </mc:Choice>
        </mc:AlternateContent>
        <mc:AlternateContent xmlns:mc="http://schemas.openxmlformats.org/markup-compatibility/2006">
          <mc:Choice Requires="x14">
            <control shapeId="8203" r:id="rId14" name="Option Button 11">
              <controlPr defaultSize="0" autoFill="0" autoLine="0" autoPict="0">
                <anchor moveWithCells="1">
                  <from>
                    <xdr:col>8</xdr:col>
                    <xdr:colOff>292100</xdr:colOff>
                    <xdr:row>10</xdr:row>
                    <xdr:rowOff>88900</xdr:rowOff>
                  </from>
                  <to>
                    <xdr:col>8</xdr:col>
                    <xdr:colOff>609600</xdr:colOff>
                    <xdr:row>10</xdr:row>
                    <xdr:rowOff>304800</xdr:rowOff>
                  </to>
                </anchor>
              </controlPr>
            </control>
          </mc:Choice>
        </mc:AlternateContent>
        <mc:AlternateContent xmlns:mc="http://schemas.openxmlformats.org/markup-compatibility/2006">
          <mc:Choice Requires="x14">
            <control shapeId="8204" r:id="rId15" name="Option Button 12">
              <controlPr defaultSize="0" autoFill="0" autoLine="0" autoPict="0">
                <anchor moveWithCells="1">
                  <from>
                    <xdr:col>9</xdr:col>
                    <xdr:colOff>298450</xdr:colOff>
                    <xdr:row>10</xdr:row>
                    <xdr:rowOff>88900</xdr:rowOff>
                  </from>
                  <to>
                    <xdr:col>9</xdr:col>
                    <xdr:colOff>622300</xdr:colOff>
                    <xdr:row>10</xdr:row>
                    <xdr:rowOff>304800</xdr:rowOff>
                  </to>
                </anchor>
              </controlPr>
            </control>
          </mc:Choice>
        </mc:AlternateContent>
        <mc:AlternateContent xmlns:mc="http://schemas.openxmlformats.org/markup-compatibility/2006">
          <mc:Choice Requires="x14">
            <control shapeId="8205" r:id="rId16" name="Option Button 13">
              <controlPr defaultSize="0" autoFill="0" autoLine="0" autoPict="0">
                <anchor moveWithCells="1">
                  <from>
                    <xdr:col>10</xdr:col>
                    <xdr:colOff>298450</xdr:colOff>
                    <xdr:row>10</xdr:row>
                    <xdr:rowOff>88900</xdr:rowOff>
                  </from>
                  <to>
                    <xdr:col>10</xdr:col>
                    <xdr:colOff>622300</xdr:colOff>
                    <xdr:row>10</xdr:row>
                    <xdr:rowOff>304800</xdr:rowOff>
                  </to>
                </anchor>
              </controlPr>
            </control>
          </mc:Choice>
        </mc:AlternateContent>
        <mc:AlternateContent xmlns:mc="http://schemas.openxmlformats.org/markup-compatibility/2006">
          <mc:Choice Requires="x14">
            <control shapeId="8206" r:id="rId17" name="Option Button 14">
              <controlPr defaultSize="0" autoFill="0" autoLine="0" autoPict="0">
                <anchor moveWithCells="1">
                  <from>
                    <xdr:col>11</xdr:col>
                    <xdr:colOff>292100</xdr:colOff>
                    <xdr:row>10</xdr:row>
                    <xdr:rowOff>88900</xdr:rowOff>
                  </from>
                  <to>
                    <xdr:col>11</xdr:col>
                    <xdr:colOff>609600</xdr:colOff>
                    <xdr:row>10</xdr:row>
                    <xdr:rowOff>304800</xdr:rowOff>
                  </to>
                </anchor>
              </controlPr>
            </control>
          </mc:Choice>
        </mc:AlternateContent>
        <mc:AlternateContent xmlns:mc="http://schemas.openxmlformats.org/markup-compatibility/2006">
          <mc:Choice Requires="x14">
            <control shapeId="8207" r:id="rId18" name="Option Button 15">
              <controlPr defaultSize="0" autoFill="0" autoLine="0" autoPict="0">
                <anchor moveWithCells="1">
                  <from>
                    <xdr:col>7</xdr:col>
                    <xdr:colOff>298450</xdr:colOff>
                    <xdr:row>12</xdr:row>
                    <xdr:rowOff>88900</xdr:rowOff>
                  </from>
                  <to>
                    <xdr:col>7</xdr:col>
                    <xdr:colOff>622300</xdr:colOff>
                    <xdr:row>12</xdr:row>
                    <xdr:rowOff>304800</xdr:rowOff>
                  </to>
                </anchor>
              </controlPr>
            </control>
          </mc:Choice>
        </mc:AlternateContent>
        <mc:AlternateContent xmlns:mc="http://schemas.openxmlformats.org/markup-compatibility/2006">
          <mc:Choice Requires="x14">
            <control shapeId="8208" r:id="rId19" name="Option Button 16">
              <controlPr defaultSize="0" autoFill="0" autoLine="0" autoPict="0">
                <anchor moveWithCells="1">
                  <from>
                    <xdr:col>8</xdr:col>
                    <xdr:colOff>292100</xdr:colOff>
                    <xdr:row>12</xdr:row>
                    <xdr:rowOff>88900</xdr:rowOff>
                  </from>
                  <to>
                    <xdr:col>8</xdr:col>
                    <xdr:colOff>609600</xdr:colOff>
                    <xdr:row>12</xdr:row>
                    <xdr:rowOff>304800</xdr:rowOff>
                  </to>
                </anchor>
              </controlPr>
            </control>
          </mc:Choice>
        </mc:AlternateContent>
        <mc:AlternateContent xmlns:mc="http://schemas.openxmlformats.org/markup-compatibility/2006">
          <mc:Choice Requires="x14">
            <control shapeId="8209" r:id="rId20" name="Option Button 17">
              <controlPr defaultSize="0" autoFill="0" autoLine="0" autoPict="0">
                <anchor moveWithCells="1">
                  <from>
                    <xdr:col>9</xdr:col>
                    <xdr:colOff>298450</xdr:colOff>
                    <xdr:row>12</xdr:row>
                    <xdr:rowOff>88900</xdr:rowOff>
                  </from>
                  <to>
                    <xdr:col>9</xdr:col>
                    <xdr:colOff>622300</xdr:colOff>
                    <xdr:row>12</xdr:row>
                    <xdr:rowOff>304800</xdr:rowOff>
                  </to>
                </anchor>
              </controlPr>
            </control>
          </mc:Choice>
        </mc:AlternateContent>
        <mc:AlternateContent xmlns:mc="http://schemas.openxmlformats.org/markup-compatibility/2006">
          <mc:Choice Requires="x14">
            <control shapeId="8210" r:id="rId21" name="Option Button 18">
              <controlPr defaultSize="0" autoFill="0" autoLine="0" autoPict="0">
                <anchor moveWithCells="1">
                  <from>
                    <xdr:col>10</xdr:col>
                    <xdr:colOff>298450</xdr:colOff>
                    <xdr:row>12</xdr:row>
                    <xdr:rowOff>88900</xdr:rowOff>
                  </from>
                  <to>
                    <xdr:col>10</xdr:col>
                    <xdr:colOff>622300</xdr:colOff>
                    <xdr:row>12</xdr:row>
                    <xdr:rowOff>304800</xdr:rowOff>
                  </to>
                </anchor>
              </controlPr>
            </control>
          </mc:Choice>
        </mc:AlternateContent>
        <mc:AlternateContent xmlns:mc="http://schemas.openxmlformats.org/markup-compatibility/2006">
          <mc:Choice Requires="x14">
            <control shapeId="8211" r:id="rId22" name="Option Button 19">
              <controlPr defaultSize="0" autoFill="0" autoLine="0" autoPict="0">
                <anchor moveWithCells="1">
                  <from>
                    <xdr:col>11</xdr:col>
                    <xdr:colOff>292100</xdr:colOff>
                    <xdr:row>12</xdr:row>
                    <xdr:rowOff>88900</xdr:rowOff>
                  </from>
                  <to>
                    <xdr:col>11</xdr:col>
                    <xdr:colOff>609600</xdr:colOff>
                    <xdr:row>12</xdr:row>
                    <xdr:rowOff>304800</xdr:rowOff>
                  </to>
                </anchor>
              </controlPr>
            </control>
          </mc:Choice>
        </mc:AlternateContent>
        <mc:AlternateContent xmlns:mc="http://schemas.openxmlformats.org/markup-compatibility/2006">
          <mc:Choice Requires="x14">
            <control shapeId="8212" r:id="rId23" name="Option Button 20">
              <controlPr defaultSize="0" autoFill="0" autoLine="0" autoPict="0">
                <anchor moveWithCells="1">
                  <from>
                    <xdr:col>7</xdr:col>
                    <xdr:colOff>298450</xdr:colOff>
                    <xdr:row>14</xdr:row>
                    <xdr:rowOff>88900</xdr:rowOff>
                  </from>
                  <to>
                    <xdr:col>7</xdr:col>
                    <xdr:colOff>622300</xdr:colOff>
                    <xdr:row>14</xdr:row>
                    <xdr:rowOff>304800</xdr:rowOff>
                  </to>
                </anchor>
              </controlPr>
            </control>
          </mc:Choice>
        </mc:AlternateContent>
        <mc:AlternateContent xmlns:mc="http://schemas.openxmlformats.org/markup-compatibility/2006">
          <mc:Choice Requires="x14">
            <control shapeId="8213" r:id="rId24" name="Option Button 21">
              <controlPr defaultSize="0" autoFill="0" autoLine="0" autoPict="0">
                <anchor moveWithCells="1">
                  <from>
                    <xdr:col>8</xdr:col>
                    <xdr:colOff>292100</xdr:colOff>
                    <xdr:row>14</xdr:row>
                    <xdr:rowOff>88900</xdr:rowOff>
                  </from>
                  <to>
                    <xdr:col>8</xdr:col>
                    <xdr:colOff>609600</xdr:colOff>
                    <xdr:row>14</xdr:row>
                    <xdr:rowOff>304800</xdr:rowOff>
                  </to>
                </anchor>
              </controlPr>
            </control>
          </mc:Choice>
        </mc:AlternateContent>
        <mc:AlternateContent xmlns:mc="http://schemas.openxmlformats.org/markup-compatibility/2006">
          <mc:Choice Requires="x14">
            <control shapeId="8214" r:id="rId25" name="Option Button 22">
              <controlPr defaultSize="0" autoFill="0" autoLine="0" autoPict="0">
                <anchor moveWithCells="1">
                  <from>
                    <xdr:col>9</xdr:col>
                    <xdr:colOff>298450</xdr:colOff>
                    <xdr:row>14</xdr:row>
                    <xdr:rowOff>88900</xdr:rowOff>
                  </from>
                  <to>
                    <xdr:col>9</xdr:col>
                    <xdr:colOff>622300</xdr:colOff>
                    <xdr:row>14</xdr:row>
                    <xdr:rowOff>304800</xdr:rowOff>
                  </to>
                </anchor>
              </controlPr>
            </control>
          </mc:Choice>
        </mc:AlternateContent>
        <mc:AlternateContent xmlns:mc="http://schemas.openxmlformats.org/markup-compatibility/2006">
          <mc:Choice Requires="x14">
            <control shapeId="8215" r:id="rId26" name="Option Button 23">
              <controlPr defaultSize="0" autoFill="0" autoLine="0" autoPict="0">
                <anchor moveWithCells="1">
                  <from>
                    <xdr:col>10</xdr:col>
                    <xdr:colOff>298450</xdr:colOff>
                    <xdr:row>14</xdr:row>
                    <xdr:rowOff>88900</xdr:rowOff>
                  </from>
                  <to>
                    <xdr:col>10</xdr:col>
                    <xdr:colOff>622300</xdr:colOff>
                    <xdr:row>14</xdr:row>
                    <xdr:rowOff>304800</xdr:rowOff>
                  </to>
                </anchor>
              </controlPr>
            </control>
          </mc:Choice>
        </mc:AlternateContent>
        <mc:AlternateContent xmlns:mc="http://schemas.openxmlformats.org/markup-compatibility/2006">
          <mc:Choice Requires="x14">
            <control shapeId="8216" r:id="rId27" name="Option Button 24">
              <controlPr defaultSize="0" autoFill="0" autoLine="0" autoPict="0">
                <anchor moveWithCells="1">
                  <from>
                    <xdr:col>11</xdr:col>
                    <xdr:colOff>292100</xdr:colOff>
                    <xdr:row>14</xdr:row>
                    <xdr:rowOff>0</xdr:rowOff>
                  </from>
                  <to>
                    <xdr:col>11</xdr:col>
                    <xdr:colOff>609600</xdr:colOff>
                    <xdr:row>15</xdr:row>
                    <xdr:rowOff>0</xdr:rowOff>
                  </to>
                </anchor>
              </controlPr>
            </control>
          </mc:Choice>
        </mc:AlternateContent>
        <mc:AlternateContent xmlns:mc="http://schemas.openxmlformats.org/markup-compatibility/2006">
          <mc:Choice Requires="x14">
            <control shapeId="8217" r:id="rId28" name="Option Button 25">
              <controlPr defaultSize="0" autoFill="0" autoLine="0" autoPict="0">
                <anchor moveWithCells="1">
                  <from>
                    <xdr:col>7</xdr:col>
                    <xdr:colOff>298450</xdr:colOff>
                    <xdr:row>16</xdr:row>
                    <xdr:rowOff>88900</xdr:rowOff>
                  </from>
                  <to>
                    <xdr:col>7</xdr:col>
                    <xdr:colOff>622300</xdr:colOff>
                    <xdr:row>16</xdr:row>
                    <xdr:rowOff>304800</xdr:rowOff>
                  </to>
                </anchor>
              </controlPr>
            </control>
          </mc:Choice>
        </mc:AlternateContent>
        <mc:AlternateContent xmlns:mc="http://schemas.openxmlformats.org/markup-compatibility/2006">
          <mc:Choice Requires="x14">
            <control shapeId="8218" r:id="rId29" name="Option Button 26">
              <controlPr defaultSize="0" autoFill="0" autoLine="0" autoPict="0">
                <anchor moveWithCells="1">
                  <from>
                    <xdr:col>8</xdr:col>
                    <xdr:colOff>292100</xdr:colOff>
                    <xdr:row>16</xdr:row>
                    <xdr:rowOff>88900</xdr:rowOff>
                  </from>
                  <to>
                    <xdr:col>8</xdr:col>
                    <xdr:colOff>609600</xdr:colOff>
                    <xdr:row>16</xdr:row>
                    <xdr:rowOff>304800</xdr:rowOff>
                  </to>
                </anchor>
              </controlPr>
            </control>
          </mc:Choice>
        </mc:AlternateContent>
        <mc:AlternateContent xmlns:mc="http://schemas.openxmlformats.org/markup-compatibility/2006">
          <mc:Choice Requires="x14">
            <control shapeId="8219" r:id="rId30" name="Option Button 27">
              <controlPr defaultSize="0" autoFill="0" autoLine="0" autoPict="0">
                <anchor moveWithCells="1">
                  <from>
                    <xdr:col>9</xdr:col>
                    <xdr:colOff>298450</xdr:colOff>
                    <xdr:row>16</xdr:row>
                    <xdr:rowOff>88900</xdr:rowOff>
                  </from>
                  <to>
                    <xdr:col>9</xdr:col>
                    <xdr:colOff>622300</xdr:colOff>
                    <xdr:row>16</xdr:row>
                    <xdr:rowOff>304800</xdr:rowOff>
                  </to>
                </anchor>
              </controlPr>
            </control>
          </mc:Choice>
        </mc:AlternateContent>
        <mc:AlternateContent xmlns:mc="http://schemas.openxmlformats.org/markup-compatibility/2006">
          <mc:Choice Requires="x14">
            <control shapeId="8220" r:id="rId31" name="Option Button 28">
              <controlPr defaultSize="0" autoFill="0" autoLine="0" autoPict="0">
                <anchor moveWithCells="1">
                  <from>
                    <xdr:col>10</xdr:col>
                    <xdr:colOff>298450</xdr:colOff>
                    <xdr:row>16</xdr:row>
                    <xdr:rowOff>88900</xdr:rowOff>
                  </from>
                  <to>
                    <xdr:col>10</xdr:col>
                    <xdr:colOff>622300</xdr:colOff>
                    <xdr:row>16</xdr:row>
                    <xdr:rowOff>304800</xdr:rowOff>
                  </to>
                </anchor>
              </controlPr>
            </control>
          </mc:Choice>
        </mc:AlternateContent>
        <mc:AlternateContent xmlns:mc="http://schemas.openxmlformats.org/markup-compatibility/2006">
          <mc:Choice Requires="x14">
            <control shapeId="8221" r:id="rId32" name="Option Button 29">
              <controlPr defaultSize="0" autoFill="0" autoLine="0" autoPict="0">
                <anchor moveWithCells="1">
                  <from>
                    <xdr:col>11</xdr:col>
                    <xdr:colOff>292100</xdr:colOff>
                    <xdr:row>16</xdr:row>
                    <xdr:rowOff>88900</xdr:rowOff>
                  </from>
                  <to>
                    <xdr:col>11</xdr:col>
                    <xdr:colOff>609600</xdr:colOff>
                    <xdr:row>16</xdr:row>
                    <xdr:rowOff>304800</xdr:rowOff>
                  </to>
                </anchor>
              </controlPr>
            </control>
          </mc:Choice>
        </mc:AlternateContent>
        <mc:AlternateContent xmlns:mc="http://schemas.openxmlformats.org/markup-compatibility/2006">
          <mc:Choice Requires="x14">
            <control shapeId="8222" r:id="rId33" name="Option Button 30">
              <controlPr defaultSize="0" autoFill="0" autoLine="0" autoPict="0">
                <anchor moveWithCells="1">
                  <from>
                    <xdr:col>7</xdr:col>
                    <xdr:colOff>298450</xdr:colOff>
                    <xdr:row>20</xdr:row>
                    <xdr:rowOff>88900</xdr:rowOff>
                  </from>
                  <to>
                    <xdr:col>7</xdr:col>
                    <xdr:colOff>622300</xdr:colOff>
                    <xdr:row>20</xdr:row>
                    <xdr:rowOff>304800</xdr:rowOff>
                  </to>
                </anchor>
              </controlPr>
            </control>
          </mc:Choice>
        </mc:AlternateContent>
        <mc:AlternateContent xmlns:mc="http://schemas.openxmlformats.org/markup-compatibility/2006">
          <mc:Choice Requires="x14">
            <control shapeId="8223" r:id="rId34" name="Option Button 31">
              <controlPr defaultSize="0" autoFill="0" autoLine="0" autoPict="0">
                <anchor moveWithCells="1">
                  <from>
                    <xdr:col>8</xdr:col>
                    <xdr:colOff>292100</xdr:colOff>
                    <xdr:row>20</xdr:row>
                    <xdr:rowOff>88900</xdr:rowOff>
                  </from>
                  <to>
                    <xdr:col>8</xdr:col>
                    <xdr:colOff>609600</xdr:colOff>
                    <xdr:row>20</xdr:row>
                    <xdr:rowOff>304800</xdr:rowOff>
                  </to>
                </anchor>
              </controlPr>
            </control>
          </mc:Choice>
        </mc:AlternateContent>
        <mc:AlternateContent xmlns:mc="http://schemas.openxmlformats.org/markup-compatibility/2006">
          <mc:Choice Requires="x14">
            <control shapeId="8224" r:id="rId35" name="Option Button 32">
              <controlPr defaultSize="0" autoFill="0" autoLine="0" autoPict="0">
                <anchor moveWithCells="1">
                  <from>
                    <xdr:col>9</xdr:col>
                    <xdr:colOff>298450</xdr:colOff>
                    <xdr:row>20</xdr:row>
                    <xdr:rowOff>88900</xdr:rowOff>
                  </from>
                  <to>
                    <xdr:col>9</xdr:col>
                    <xdr:colOff>622300</xdr:colOff>
                    <xdr:row>20</xdr:row>
                    <xdr:rowOff>304800</xdr:rowOff>
                  </to>
                </anchor>
              </controlPr>
            </control>
          </mc:Choice>
        </mc:AlternateContent>
        <mc:AlternateContent xmlns:mc="http://schemas.openxmlformats.org/markup-compatibility/2006">
          <mc:Choice Requires="x14">
            <control shapeId="8225" r:id="rId36" name="Option Button 33">
              <controlPr defaultSize="0" autoFill="0" autoLine="0" autoPict="0">
                <anchor moveWithCells="1">
                  <from>
                    <xdr:col>10</xdr:col>
                    <xdr:colOff>298450</xdr:colOff>
                    <xdr:row>20</xdr:row>
                    <xdr:rowOff>88900</xdr:rowOff>
                  </from>
                  <to>
                    <xdr:col>10</xdr:col>
                    <xdr:colOff>622300</xdr:colOff>
                    <xdr:row>20</xdr:row>
                    <xdr:rowOff>304800</xdr:rowOff>
                  </to>
                </anchor>
              </controlPr>
            </control>
          </mc:Choice>
        </mc:AlternateContent>
        <mc:AlternateContent xmlns:mc="http://schemas.openxmlformats.org/markup-compatibility/2006">
          <mc:Choice Requires="x14">
            <control shapeId="8226" r:id="rId37" name="Option Button 34">
              <controlPr defaultSize="0" autoFill="0" autoLine="0" autoPict="0">
                <anchor moveWithCells="1">
                  <from>
                    <xdr:col>11</xdr:col>
                    <xdr:colOff>292100</xdr:colOff>
                    <xdr:row>20</xdr:row>
                    <xdr:rowOff>88900</xdr:rowOff>
                  </from>
                  <to>
                    <xdr:col>11</xdr:col>
                    <xdr:colOff>609600</xdr:colOff>
                    <xdr:row>20</xdr:row>
                    <xdr:rowOff>304800</xdr:rowOff>
                  </to>
                </anchor>
              </controlPr>
            </control>
          </mc:Choice>
        </mc:AlternateContent>
        <mc:AlternateContent xmlns:mc="http://schemas.openxmlformats.org/markup-compatibility/2006">
          <mc:Choice Requires="x14">
            <control shapeId="8227" r:id="rId38" name="Option Button 35">
              <controlPr defaultSize="0" autoFill="0" autoLine="0" autoPict="0">
                <anchor moveWithCells="1">
                  <from>
                    <xdr:col>12</xdr:col>
                    <xdr:colOff>292100</xdr:colOff>
                    <xdr:row>10</xdr:row>
                    <xdr:rowOff>88900</xdr:rowOff>
                  </from>
                  <to>
                    <xdr:col>12</xdr:col>
                    <xdr:colOff>609600</xdr:colOff>
                    <xdr:row>10</xdr:row>
                    <xdr:rowOff>304800</xdr:rowOff>
                  </to>
                </anchor>
              </controlPr>
            </control>
          </mc:Choice>
        </mc:AlternateContent>
        <mc:AlternateContent xmlns:mc="http://schemas.openxmlformats.org/markup-compatibility/2006">
          <mc:Choice Requires="x14">
            <control shapeId="8228" r:id="rId39" name="Option Button 36">
              <controlPr defaultSize="0" autoFill="0" autoLine="0" autoPict="0">
                <anchor moveWithCells="1">
                  <from>
                    <xdr:col>12</xdr:col>
                    <xdr:colOff>292100</xdr:colOff>
                    <xdr:row>12</xdr:row>
                    <xdr:rowOff>88900</xdr:rowOff>
                  </from>
                  <to>
                    <xdr:col>12</xdr:col>
                    <xdr:colOff>609600</xdr:colOff>
                    <xdr:row>12</xdr:row>
                    <xdr:rowOff>304800</xdr:rowOff>
                  </to>
                </anchor>
              </controlPr>
            </control>
          </mc:Choice>
        </mc:AlternateContent>
        <mc:AlternateContent xmlns:mc="http://schemas.openxmlformats.org/markup-compatibility/2006">
          <mc:Choice Requires="x14">
            <control shapeId="8229" r:id="rId40" name="Option Button 37">
              <controlPr defaultSize="0" autoFill="0" autoLine="0" autoPict="0">
                <anchor moveWithCells="1">
                  <from>
                    <xdr:col>12</xdr:col>
                    <xdr:colOff>292100</xdr:colOff>
                    <xdr:row>14</xdr:row>
                    <xdr:rowOff>0</xdr:rowOff>
                  </from>
                  <to>
                    <xdr:col>12</xdr:col>
                    <xdr:colOff>609600</xdr:colOff>
                    <xdr:row>15</xdr:row>
                    <xdr:rowOff>0</xdr:rowOff>
                  </to>
                </anchor>
              </controlPr>
            </control>
          </mc:Choice>
        </mc:AlternateContent>
        <mc:AlternateContent xmlns:mc="http://schemas.openxmlformats.org/markup-compatibility/2006">
          <mc:Choice Requires="x14">
            <control shapeId="8230" r:id="rId41" name="Option Button 38">
              <controlPr defaultSize="0" autoFill="0" autoLine="0" autoPict="0">
                <anchor moveWithCells="1">
                  <from>
                    <xdr:col>12</xdr:col>
                    <xdr:colOff>292100</xdr:colOff>
                    <xdr:row>16</xdr:row>
                    <xdr:rowOff>88900</xdr:rowOff>
                  </from>
                  <to>
                    <xdr:col>12</xdr:col>
                    <xdr:colOff>609600</xdr:colOff>
                    <xdr:row>16</xdr:row>
                    <xdr:rowOff>304800</xdr:rowOff>
                  </to>
                </anchor>
              </controlPr>
            </control>
          </mc:Choice>
        </mc:AlternateContent>
        <mc:AlternateContent xmlns:mc="http://schemas.openxmlformats.org/markup-compatibility/2006">
          <mc:Choice Requires="x14">
            <control shapeId="8231" r:id="rId42" name="Option Button 39">
              <controlPr defaultSize="0" autoFill="0" autoLine="0" autoPict="0">
                <anchor moveWithCells="1">
                  <from>
                    <xdr:col>12</xdr:col>
                    <xdr:colOff>292100</xdr:colOff>
                    <xdr:row>20</xdr:row>
                    <xdr:rowOff>88900</xdr:rowOff>
                  </from>
                  <to>
                    <xdr:col>12</xdr:col>
                    <xdr:colOff>609600</xdr:colOff>
                    <xdr:row>20</xdr:row>
                    <xdr:rowOff>304800</xdr:rowOff>
                  </to>
                </anchor>
              </controlPr>
            </control>
          </mc:Choice>
        </mc:AlternateContent>
        <mc:AlternateContent xmlns:mc="http://schemas.openxmlformats.org/markup-compatibility/2006">
          <mc:Choice Requires="x14">
            <control shapeId="8232" r:id="rId43" name="Option Button 40">
              <controlPr defaultSize="0" autoFill="0" autoLine="0" autoPict="0">
                <anchor moveWithCells="1">
                  <from>
                    <xdr:col>10</xdr:col>
                    <xdr:colOff>311150</xdr:colOff>
                    <xdr:row>8</xdr:row>
                    <xdr:rowOff>95250</xdr:rowOff>
                  </from>
                  <to>
                    <xdr:col>10</xdr:col>
                    <xdr:colOff>628650</xdr:colOff>
                    <xdr:row>8</xdr:row>
                    <xdr:rowOff>304800</xdr:rowOff>
                  </to>
                </anchor>
              </controlPr>
            </control>
          </mc:Choice>
        </mc:AlternateContent>
        <mc:AlternateContent xmlns:mc="http://schemas.openxmlformats.org/markup-compatibility/2006">
          <mc:Choice Requires="x14">
            <control shapeId="8233" r:id="rId44" name="Option Button 41">
              <controlPr defaultSize="0" autoFill="0" autoLine="0" autoPict="0">
                <anchor moveWithCells="1">
                  <from>
                    <xdr:col>11</xdr:col>
                    <xdr:colOff>311150</xdr:colOff>
                    <xdr:row>8</xdr:row>
                    <xdr:rowOff>95250</xdr:rowOff>
                  </from>
                  <to>
                    <xdr:col>11</xdr:col>
                    <xdr:colOff>628650</xdr:colOff>
                    <xdr:row>8</xdr:row>
                    <xdr:rowOff>304800</xdr:rowOff>
                  </to>
                </anchor>
              </controlPr>
            </control>
          </mc:Choice>
        </mc:AlternateContent>
        <mc:AlternateContent xmlns:mc="http://schemas.openxmlformats.org/markup-compatibility/2006">
          <mc:Choice Requires="x14">
            <control shapeId="8234" r:id="rId45" name="Option Button 42">
              <controlPr defaultSize="0" autoFill="0" autoLine="0" autoPict="0">
                <anchor moveWithCells="1">
                  <from>
                    <xdr:col>12</xdr:col>
                    <xdr:colOff>311150</xdr:colOff>
                    <xdr:row>8</xdr:row>
                    <xdr:rowOff>95250</xdr:rowOff>
                  </from>
                  <to>
                    <xdr:col>12</xdr:col>
                    <xdr:colOff>628650</xdr:colOff>
                    <xdr:row>8</xdr:row>
                    <xdr:rowOff>304800</xdr:rowOff>
                  </to>
                </anchor>
              </controlPr>
            </control>
          </mc:Choice>
        </mc:AlternateContent>
        <mc:AlternateContent xmlns:mc="http://schemas.openxmlformats.org/markup-compatibility/2006">
          <mc:Choice Requires="x14">
            <control shapeId="8235" r:id="rId46" name="Group Box 43">
              <controlPr defaultSize="0" autoFill="0" autoPict="0">
                <anchor moveWithCells="1">
                  <from>
                    <xdr:col>7</xdr:col>
                    <xdr:colOff>0</xdr:colOff>
                    <xdr:row>18</xdr:row>
                    <xdr:rowOff>0</xdr:rowOff>
                  </from>
                  <to>
                    <xdr:col>13</xdr:col>
                    <xdr:colOff>0</xdr:colOff>
                    <xdr:row>19</xdr:row>
                    <xdr:rowOff>0</xdr:rowOff>
                  </to>
                </anchor>
              </controlPr>
            </control>
          </mc:Choice>
        </mc:AlternateContent>
        <mc:AlternateContent xmlns:mc="http://schemas.openxmlformats.org/markup-compatibility/2006">
          <mc:Choice Requires="x14">
            <control shapeId="8236" r:id="rId47" name="Option Button 44">
              <controlPr defaultSize="0" autoFill="0" autoLine="0" autoPict="0">
                <anchor moveWithCells="1">
                  <from>
                    <xdr:col>7</xdr:col>
                    <xdr:colOff>298450</xdr:colOff>
                    <xdr:row>18</xdr:row>
                    <xdr:rowOff>88900</xdr:rowOff>
                  </from>
                  <to>
                    <xdr:col>7</xdr:col>
                    <xdr:colOff>622300</xdr:colOff>
                    <xdr:row>18</xdr:row>
                    <xdr:rowOff>304800</xdr:rowOff>
                  </to>
                </anchor>
              </controlPr>
            </control>
          </mc:Choice>
        </mc:AlternateContent>
        <mc:AlternateContent xmlns:mc="http://schemas.openxmlformats.org/markup-compatibility/2006">
          <mc:Choice Requires="x14">
            <control shapeId="8237" r:id="rId48" name="Option Button 45">
              <controlPr defaultSize="0" autoFill="0" autoLine="0" autoPict="0">
                <anchor moveWithCells="1">
                  <from>
                    <xdr:col>8</xdr:col>
                    <xdr:colOff>292100</xdr:colOff>
                    <xdr:row>18</xdr:row>
                    <xdr:rowOff>88900</xdr:rowOff>
                  </from>
                  <to>
                    <xdr:col>8</xdr:col>
                    <xdr:colOff>609600</xdr:colOff>
                    <xdr:row>18</xdr:row>
                    <xdr:rowOff>304800</xdr:rowOff>
                  </to>
                </anchor>
              </controlPr>
            </control>
          </mc:Choice>
        </mc:AlternateContent>
        <mc:AlternateContent xmlns:mc="http://schemas.openxmlformats.org/markup-compatibility/2006">
          <mc:Choice Requires="x14">
            <control shapeId="8238" r:id="rId49" name="Option Button 46">
              <controlPr defaultSize="0" autoFill="0" autoLine="0" autoPict="0">
                <anchor moveWithCells="1">
                  <from>
                    <xdr:col>9</xdr:col>
                    <xdr:colOff>298450</xdr:colOff>
                    <xdr:row>18</xdr:row>
                    <xdr:rowOff>88900</xdr:rowOff>
                  </from>
                  <to>
                    <xdr:col>9</xdr:col>
                    <xdr:colOff>622300</xdr:colOff>
                    <xdr:row>18</xdr:row>
                    <xdr:rowOff>304800</xdr:rowOff>
                  </to>
                </anchor>
              </controlPr>
            </control>
          </mc:Choice>
        </mc:AlternateContent>
        <mc:AlternateContent xmlns:mc="http://schemas.openxmlformats.org/markup-compatibility/2006">
          <mc:Choice Requires="x14">
            <control shapeId="8239" r:id="rId50" name="Option Button 47">
              <controlPr defaultSize="0" autoFill="0" autoLine="0" autoPict="0">
                <anchor moveWithCells="1">
                  <from>
                    <xdr:col>10</xdr:col>
                    <xdr:colOff>298450</xdr:colOff>
                    <xdr:row>18</xdr:row>
                    <xdr:rowOff>88900</xdr:rowOff>
                  </from>
                  <to>
                    <xdr:col>10</xdr:col>
                    <xdr:colOff>622300</xdr:colOff>
                    <xdr:row>18</xdr:row>
                    <xdr:rowOff>304800</xdr:rowOff>
                  </to>
                </anchor>
              </controlPr>
            </control>
          </mc:Choice>
        </mc:AlternateContent>
        <mc:AlternateContent xmlns:mc="http://schemas.openxmlformats.org/markup-compatibility/2006">
          <mc:Choice Requires="x14">
            <control shapeId="8240" r:id="rId51" name="Option Button 48">
              <controlPr defaultSize="0" autoFill="0" autoLine="0" autoPict="0">
                <anchor moveWithCells="1">
                  <from>
                    <xdr:col>11</xdr:col>
                    <xdr:colOff>292100</xdr:colOff>
                    <xdr:row>18</xdr:row>
                    <xdr:rowOff>88900</xdr:rowOff>
                  </from>
                  <to>
                    <xdr:col>11</xdr:col>
                    <xdr:colOff>609600</xdr:colOff>
                    <xdr:row>18</xdr:row>
                    <xdr:rowOff>304800</xdr:rowOff>
                  </to>
                </anchor>
              </controlPr>
            </control>
          </mc:Choice>
        </mc:AlternateContent>
        <mc:AlternateContent xmlns:mc="http://schemas.openxmlformats.org/markup-compatibility/2006">
          <mc:Choice Requires="x14">
            <control shapeId="8241" r:id="rId52" name="Option Button 49">
              <controlPr defaultSize="0" autoFill="0" autoLine="0" autoPict="0">
                <anchor moveWithCells="1">
                  <from>
                    <xdr:col>12</xdr:col>
                    <xdr:colOff>292100</xdr:colOff>
                    <xdr:row>18</xdr:row>
                    <xdr:rowOff>88900</xdr:rowOff>
                  </from>
                  <to>
                    <xdr:col>12</xdr:col>
                    <xdr:colOff>609600</xdr:colOff>
                    <xdr:row>18</xdr:row>
                    <xdr:rowOff>304800</xdr:rowOff>
                  </to>
                </anchor>
              </controlPr>
            </control>
          </mc:Choice>
        </mc:AlternateContent>
        <mc:AlternateContent xmlns:mc="http://schemas.openxmlformats.org/markup-compatibility/2006">
          <mc:Choice Requires="x14">
            <control shapeId="8242" r:id="rId53" name="Group Box 50">
              <controlPr defaultSize="0" autoFill="0" autoPict="0">
                <anchor moveWithCells="1">
                  <from>
                    <xdr:col>7</xdr:col>
                    <xdr:colOff>0</xdr:colOff>
                    <xdr:row>23</xdr:row>
                    <xdr:rowOff>0</xdr:rowOff>
                  </from>
                  <to>
                    <xdr:col>12</xdr:col>
                    <xdr:colOff>0</xdr:colOff>
                    <xdr:row>24</xdr:row>
                    <xdr:rowOff>12700</xdr:rowOff>
                  </to>
                </anchor>
              </controlPr>
            </control>
          </mc:Choice>
        </mc:AlternateContent>
        <mc:AlternateContent xmlns:mc="http://schemas.openxmlformats.org/markup-compatibility/2006">
          <mc:Choice Requires="x14">
            <control shapeId="8249" r:id="rId54" name="Option Button 57">
              <controlPr defaultSize="0" autoFill="0" autoLine="0" autoPict="0">
                <anchor moveWithCells="1">
                  <from>
                    <xdr:col>7</xdr:col>
                    <xdr:colOff>285750</xdr:colOff>
                    <xdr:row>23</xdr:row>
                    <xdr:rowOff>88900</xdr:rowOff>
                  </from>
                  <to>
                    <xdr:col>7</xdr:col>
                    <xdr:colOff>590550</xdr:colOff>
                    <xdr:row>24</xdr:row>
                    <xdr:rowOff>12700</xdr:rowOff>
                  </to>
                </anchor>
              </controlPr>
            </control>
          </mc:Choice>
        </mc:AlternateContent>
        <mc:AlternateContent xmlns:mc="http://schemas.openxmlformats.org/markup-compatibility/2006">
          <mc:Choice Requires="x14">
            <control shapeId="8250" r:id="rId55" name="Option Button 58">
              <controlPr defaultSize="0" autoFill="0" autoLine="0" autoPict="0">
                <anchor moveWithCells="1">
                  <from>
                    <xdr:col>8</xdr:col>
                    <xdr:colOff>279400</xdr:colOff>
                    <xdr:row>23</xdr:row>
                    <xdr:rowOff>88900</xdr:rowOff>
                  </from>
                  <to>
                    <xdr:col>8</xdr:col>
                    <xdr:colOff>584200</xdr:colOff>
                    <xdr:row>24</xdr:row>
                    <xdr:rowOff>12700</xdr:rowOff>
                  </to>
                </anchor>
              </controlPr>
            </control>
          </mc:Choice>
        </mc:AlternateContent>
        <mc:AlternateContent xmlns:mc="http://schemas.openxmlformats.org/markup-compatibility/2006">
          <mc:Choice Requires="x14">
            <control shapeId="8251" r:id="rId56" name="Option Button 59">
              <controlPr defaultSize="0" autoFill="0" autoLine="0" autoPict="0">
                <anchor moveWithCells="1">
                  <from>
                    <xdr:col>9</xdr:col>
                    <xdr:colOff>285750</xdr:colOff>
                    <xdr:row>23</xdr:row>
                    <xdr:rowOff>88900</xdr:rowOff>
                  </from>
                  <to>
                    <xdr:col>9</xdr:col>
                    <xdr:colOff>590550</xdr:colOff>
                    <xdr:row>24</xdr:row>
                    <xdr:rowOff>12700</xdr:rowOff>
                  </to>
                </anchor>
              </controlPr>
            </control>
          </mc:Choice>
        </mc:AlternateContent>
        <mc:AlternateContent xmlns:mc="http://schemas.openxmlformats.org/markup-compatibility/2006">
          <mc:Choice Requires="x14">
            <control shapeId="8252" r:id="rId57" name="Option Button 60">
              <controlPr defaultSize="0" autoFill="0" autoLine="0" autoPict="0">
                <anchor moveWithCells="1">
                  <from>
                    <xdr:col>10</xdr:col>
                    <xdr:colOff>285750</xdr:colOff>
                    <xdr:row>23</xdr:row>
                    <xdr:rowOff>88900</xdr:rowOff>
                  </from>
                  <to>
                    <xdr:col>10</xdr:col>
                    <xdr:colOff>590550</xdr:colOff>
                    <xdr:row>24</xdr:row>
                    <xdr:rowOff>12700</xdr:rowOff>
                  </to>
                </anchor>
              </controlPr>
            </control>
          </mc:Choice>
        </mc:AlternateContent>
        <mc:AlternateContent xmlns:mc="http://schemas.openxmlformats.org/markup-compatibility/2006">
          <mc:Choice Requires="x14">
            <control shapeId="8253" r:id="rId58" name="Option Button 61">
              <controlPr defaultSize="0" autoFill="0" autoLine="0" autoPict="0">
                <anchor moveWithCells="1">
                  <from>
                    <xdr:col>11</xdr:col>
                    <xdr:colOff>279400</xdr:colOff>
                    <xdr:row>23</xdr:row>
                    <xdr:rowOff>88900</xdr:rowOff>
                  </from>
                  <to>
                    <xdr:col>11</xdr:col>
                    <xdr:colOff>584200</xdr:colOff>
                    <xdr:row>24</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Legal notice</vt:lpstr>
      <vt:lpstr>Interface</vt:lpstr>
      <vt:lpstr>0 General data</vt:lpstr>
      <vt:lpstr>1 Eco-tourism</vt:lpstr>
      <vt:lpstr>2 Cycling Infrastructure</vt:lpstr>
      <vt:lpstr>3 Public transport</vt:lpstr>
      <vt:lpstr>4 Bike rental schemes</vt:lpstr>
      <vt:lpstr>5 Accommodation and gastronomy</vt:lpstr>
      <vt:lpstr>6 Touristic products</vt:lpstr>
      <vt:lpstr>7 Monitoring</vt:lpstr>
      <vt:lpstr>Summary</vt:lpstr>
      <vt:lpstr>Weights 1 Eco-tourism</vt:lpstr>
      <vt:lpstr>Weights 2 Cycling infrastructur</vt:lpstr>
      <vt:lpstr>Weights 3 Public transport</vt:lpstr>
      <vt:lpstr>Weights 4 Bike rental schemes</vt:lpstr>
      <vt:lpstr>Weights 5 Accomodation and gast</vt:lpstr>
      <vt:lpstr>Weights 6 Touristic products</vt:lpstr>
      <vt:lpstr>Weights 7 Monitoring</vt:lpstr>
      <vt:lpstr>Help 0 Example</vt:lpstr>
      <vt:lpstr>Help 1 Level of knowledge</vt:lpstr>
      <vt:lpstr>Help 1 Eco-tourism</vt:lpstr>
      <vt:lpstr>Help 1 Contrib. to Eco-tourism</vt:lpstr>
      <vt:lpstr>Help 1 Sustainability concept</vt:lpstr>
      <vt:lpstr>Help 1 Condition national parks</vt:lpstr>
      <vt:lpstr>Help 1 Cycling tourism</vt:lpstr>
      <vt:lpstr>Help 2 Route conditions</vt:lpstr>
      <vt:lpstr>Help 2 Signposting_1</vt:lpstr>
      <vt:lpstr>Help 2 Signposting_2</vt:lpstr>
      <vt:lpstr>Help 2 Bicycle parking</vt:lpstr>
      <vt:lpstr>Help 2 Maintenance</vt:lpstr>
      <vt:lpstr>Help 2 Resting places</vt:lpstr>
      <vt:lpstr>Help 2 Information material</vt:lpstr>
      <vt:lpstr>Help 3 Eco-friendly transport</vt:lpstr>
      <vt:lpstr>Help 3 Access public transp.</vt:lpstr>
      <vt:lpstr>Help 3 Freq. public transport</vt:lpstr>
      <vt:lpstr>Help 3 Bicycle transport</vt:lpstr>
      <vt:lpstr>Help 3 Bicycle parking</vt:lpstr>
      <vt:lpstr>Help 3 Support and information</vt:lpstr>
      <vt:lpstr>Help 4 Type of rental scheme</vt:lpstr>
      <vt:lpstr>Help 4 Quality rental scheme</vt:lpstr>
      <vt:lpstr>Help 4 Quality of information</vt:lpstr>
      <vt:lpstr>Help 4 Poss. of E-bikes</vt:lpstr>
      <vt:lpstr>Help 5 Cycle friendly of. accom</vt:lpstr>
      <vt:lpstr>Help 5 Cycle friendly of. gastr</vt:lpstr>
      <vt:lpstr>Help 5 Information</vt:lpstr>
      <vt:lpstr>Help 5 Luggage transfer</vt:lpstr>
      <vt:lpstr>Help 6 Tourism packages</vt:lpstr>
      <vt:lpstr>Help 6 Eco-tourism products</vt:lpstr>
      <vt:lpstr>Help 6 Individual shuttles</vt:lpstr>
      <vt:lpstr>Help 6 Communication channels</vt:lpstr>
      <vt:lpstr>Help 6 Online booking accommo</vt:lpstr>
      <vt:lpstr>Help 6 Online booking leisure</vt:lpstr>
      <vt:lpstr>Help 6 International tours</vt:lpstr>
      <vt:lpstr>Help 7 Monitoring</vt:lpstr>
      <vt:lpstr>Help 7 Bicycle counters</vt:lpstr>
      <vt:lpstr>Help 7 Survey behaviour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ppfaffenbichler</dc:creator>
  <cp:lastModifiedBy>Istvan Miszori</cp:lastModifiedBy>
  <dcterms:created xsi:type="dcterms:W3CDTF">2019-07-03T07:11:37Z</dcterms:created>
  <dcterms:modified xsi:type="dcterms:W3CDTF">2021-10-11T08:42:38Z</dcterms:modified>
</cp:coreProperties>
</file>